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Surgical and Critical Care\Surgical &amp; Critical Care\BH Website\"/>
    </mc:Choice>
  </mc:AlternateContent>
  <bookViews>
    <workbookView xWindow="0" yWindow="0" windowWidth="8295" windowHeight="1320" activeTab="1"/>
  </bookViews>
  <sheets>
    <sheet name="Roles" sheetId="11" r:id="rId1"/>
    <sheet name="Registrar Assignments" sheetId="8" r:id="rId2"/>
    <sheet name="ASU Roster" sheetId="13" r:id="rId3"/>
    <sheet name="Concerns " sheetId="12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8" l="1"/>
  <c r="C36" i="8"/>
  <c r="H68" i="8" l="1"/>
  <c r="AQ69" i="8"/>
  <c r="W69" i="8"/>
  <c r="H69" i="8"/>
  <c r="H98" i="8"/>
  <c r="M98" i="8" s="1"/>
  <c r="R98" i="8" s="1"/>
  <c r="W98" i="8" s="1"/>
  <c r="AB98" i="8" s="1"/>
  <c r="AG98" i="8" s="1"/>
  <c r="AL98" i="8" s="1"/>
  <c r="AQ98" i="8" s="1"/>
  <c r="AQ68" i="8" s="1"/>
  <c r="G35" i="8"/>
  <c r="G34" i="8"/>
  <c r="G33" i="8"/>
  <c r="G31" i="8"/>
  <c r="G30" i="8"/>
  <c r="G28" i="8"/>
  <c r="G27" i="8"/>
  <c r="G26" i="8"/>
  <c r="G21" i="8"/>
  <c r="G20" i="8"/>
  <c r="G19" i="8"/>
  <c r="G17" i="8"/>
  <c r="G16" i="8"/>
  <c r="G14" i="8"/>
  <c r="G13" i="8"/>
  <c r="D13" i="8" s="1"/>
  <c r="G12" i="8"/>
  <c r="AB68" i="8" l="1"/>
  <c r="AB69" i="8"/>
  <c r="M68" i="8"/>
  <c r="M69" i="8"/>
  <c r="AL68" i="8"/>
  <c r="R69" i="8"/>
  <c r="AL69" i="8"/>
  <c r="AG68" i="8"/>
  <c r="AG69" i="8"/>
  <c r="R68" i="8"/>
  <c r="W68" i="8"/>
  <c r="C15" i="8"/>
  <c r="C29" i="8"/>
  <c r="C32" i="8"/>
  <c r="C37" i="8"/>
  <c r="C23" i="8"/>
  <c r="C22" i="8"/>
  <c r="C38" i="8"/>
  <c r="C24" i="8"/>
  <c r="D35" i="8" l="1"/>
  <c r="D34" i="8"/>
  <c r="D33" i="8"/>
  <c r="D30" i="8"/>
  <c r="D28" i="8"/>
  <c r="D27" i="8"/>
  <c r="D26" i="8"/>
  <c r="D19" i="8"/>
  <c r="D17" i="8"/>
  <c r="D16" i="8"/>
  <c r="D14" i="8"/>
  <c r="C35" i="8"/>
  <c r="C31" i="8"/>
  <c r="C28" i="8"/>
  <c r="C21" i="8"/>
  <c r="C17" i="8"/>
  <c r="C14" i="8"/>
  <c r="E9" i="11" l="1"/>
  <c r="E14" i="11"/>
  <c r="E5" i="11"/>
  <c r="D12" i="11"/>
  <c r="E8" i="11"/>
  <c r="E12" i="11"/>
  <c r="D8" i="11"/>
  <c r="E6" i="11"/>
  <c r="D20" i="8"/>
  <c r="D9" i="11" s="1"/>
  <c r="D6" i="11"/>
  <c r="D7" i="11"/>
  <c r="E13" i="11"/>
  <c r="D12" i="8"/>
  <c r="D5" i="11" s="1"/>
  <c r="D21" i="8"/>
  <c r="D14" i="11" s="1"/>
  <c r="D31" i="8"/>
  <c r="D13" i="11" s="1"/>
  <c r="E7" i="11"/>
  <c r="H8" i="8"/>
  <c r="M8" i="8" s="1"/>
  <c r="C34" i="8"/>
  <c r="C33" i="8"/>
  <c r="C30" i="8"/>
  <c r="C27" i="8"/>
  <c r="C26" i="8"/>
  <c r="C20" i="8"/>
  <c r="C19" i="8"/>
  <c r="C16" i="8"/>
  <c r="C13" i="8"/>
  <c r="C12" i="8"/>
  <c r="F9" i="11" l="1"/>
  <c r="F5" i="11"/>
  <c r="F12" i="11"/>
  <c r="F14" i="11"/>
  <c r="F8" i="11"/>
  <c r="F6" i="11"/>
  <c r="F13" i="11"/>
  <c r="F7" i="11"/>
  <c r="R8" i="8"/>
  <c r="AL6" i="8"/>
  <c r="W8" i="8" l="1"/>
  <c r="AL5" i="8"/>
  <c r="AL4" i="8"/>
  <c r="AL3" i="8"/>
  <c r="AL2" i="8"/>
  <c r="AB8" i="8" l="1"/>
  <c r="AG8" i="8" l="1"/>
  <c r="AL8" i="8" l="1"/>
  <c r="AQ8" i="8" l="1"/>
</calcChain>
</file>

<file path=xl/comments1.xml><?xml version="1.0" encoding="utf-8"?>
<comments xmlns="http://schemas.openxmlformats.org/spreadsheetml/2006/main">
  <authors>
    <author>Kirk Underwood</author>
  </authors>
  <commentList>
    <comment ref="C8" authorId="0" shapeId="0">
      <text>
        <r>
          <rPr>
            <b/>
            <sz val="9"/>
            <color indexed="81"/>
            <rFont val="Tahoma"/>
            <charset val="1"/>
          </rPr>
          <t>Kirk Underwood:</t>
        </r>
        <r>
          <rPr>
            <sz val="9"/>
            <color indexed="81"/>
            <rFont val="Tahoma"/>
            <charset val="1"/>
          </rPr>
          <t xml:space="preserve">
a and b were swapped 11/2/2024  to match medical workforce roster</t>
        </r>
      </text>
    </comment>
    <comment ref="C9" authorId="0" shapeId="0">
      <text>
        <r>
          <rPr>
            <b/>
            <sz val="9"/>
            <color indexed="81"/>
            <rFont val="Tahoma"/>
            <charset val="1"/>
          </rPr>
          <t>Kirk Underwood:</t>
        </r>
        <r>
          <rPr>
            <sz val="9"/>
            <color indexed="81"/>
            <rFont val="Tahoma"/>
            <charset val="1"/>
          </rPr>
          <t xml:space="preserve">
a and b were swapped 11/2/2024  to match medical workforce roster</t>
        </r>
      </text>
    </comment>
  </commentList>
</comments>
</file>

<file path=xl/comments2.xml><?xml version="1.0" encoding="utf-8"?>
<comments xmlns="http://schemas.openxmlformats.org/spreadsheetml/2006/main">
  <authors>
    <author>Kirk Underwood</author>
  </authors>
  <commentList>
    <comment ref="T18" authorId="0" shapeId="0">
      <text>
        <r>
          <rPr>
            <b/>
            <sz val="9"/>
            <color indexed="81"/>
            <rFont val="Tahoma"/>
            <family val="2"/>
          </rPr>
          <t>Kirk Underwood:</t>
        </r>
        <r>
          <rPr>
            <sz val="9"/>
            <color indexed="81"/>
            <rFont val="Tahoma"/>
            <family val="2"/>
          </rPr>
          <t xml:space="preserve">
Need reg to assist</t>
        </r>
      </text>
    </comment>
    <comment ref="AG18" authorId="0" shapeId="0">
      <text>
        <r>
          <rPr>
            <b/>
            <sz val="9"/>
            <color indexed="81"/>
            <rFont val="Tahoma"/>
            <family val="2"/>
          </rPr>
          <t>Kirk Underwood:</t>
        </r>
        <r>
          <rPr>
            <sz val="9"/>
            <color indexed="81"/>
            <rFont val="Tahoma"/>
            <family val="2"/>
          </rPr>
          <t xml:space="preserve">
Need Reg to Assist
</t>
        </r>
      </text>
    </comment>
    <comment ref="AL18" authorId="0" shapeId="0">
      <text>
        <r>
          <rPr>
            <b/>
            <sz val="9"/>
            <color indexed="81"/>
            <rFont val="Tahoma"/>
            <family val="2"/>
          </rPr>
          <t>Kirk Underwood:</t>
        </r>
        <r>
          <rPr>
            <sz val="9"/>
            <color indexed="81"/>
            <rFont val="Tahoma"/>
            <family val="2"/>
          </rPr>
          <t xml:space="preserve">
Need Reg to Assist
</t>
        </r>
      </text>
    </comment>
    <comment ref="J19" authorId="0" shapeId="0">
      <text>
        <r>
          <rPr>
            <b/>
            <sz val="9"/>
            <color indexed="81"/>
            <rFont val="Tahoma"/>
            <charset val="1"/>
          </rPr>
          <t>Kirk Underwood:</t>
        </r>
        <r>
          <rPr>
            <sz val="9"/>
            <color indexed="81"/>
            <rFont val="Tahoma"/>
            <charset val="1"/>
          </rPr>
          <t xml:space="preserve">
Surg 3 a meant to be at scopes clinic</t>
        </r>
      </text>
    </comment>
    <comment ref="AD20" authorId="0" shapeId="0">
      <text>
        <r>
          <rPr>
            <b/>
            <sz val="9"/>
            <color indexed="81"/>
            <rFont val="Tahoma"/>
            <family val="2"/>
          </rPr>
          <t>Kirk Underwood:</t>
        </r>
        <r>
          <rPr>
            <sz val="9"/>
            <color indexed="81"/>
            <rFont val="Tahoma"/>
            <family val="2"/>
          </rPr>
          <t xml:space="preserve">
Double booked for scope clinic
</t>
        </r>
      </text>
    </comment>
    <comment ref="AS20" authorId="0" shapeId="0">
      <text>
        <r>
          <rPr>
            <b/>
            <sz val="9"/>
            <color indexed="81"/>
            <rFont val="Tahoma"/>
            <family val="2"/>
          </rPr>
          <t>Kirk Underwood:</t>
        </r>
        <r>
          <rPr>
            <sz val="9"/>
            <color indexed="81"/>
            <rFont val="Tahoma"/>
            <family val="2"/>
          </rPr>
          <t xml:space="preserve">
Conflict post op scope clinic</t>
        </r>
      </text>
    </comment>
    <comment ref="L30" authorId="0" shapeId="0">
      <text>
        <r>
          <rPr>
            <b/>
            <sz val="9"/>
            <color indexed="81"/>
            <rFont val="Tahoma"/>
            <charset val="1"/>
          </rPr>
          <t>Kirk Underwood:</t>
        </r>
        <r>
          <rPr>
            <sz val="9"/>
            <color indexed="81"/>
            <rFont val="Tahoma"/>
            <charset val="1"/>
          </rPr>
          <t xml:space="preserve">
Surg 2 Reg Meant to be at scopes clinic</t>
        </r>
      </text>
    </comment>
    <comment ref="AA30" authorId="0" shapeId="0">
      <text>
        <r>
          <rPr>
            <b/>
            <sz val="9"/>
            <color indexed="81"/>
            <rFont val="Tahoma"/>
            <family val="2"/>
          </rPr>
          <t>Kirk Underwood:</t>
        </r>
        <r>
          <rPr>
            <sz val="9"/>
            <color indexed="81"/>
            <rFont val="Tahoma"/>
            <family val="2"/>
          </rPr>
          <t xml:space="preserve">
Double booked for scope clinic</t>
        </r>
      </text>
    </comment>
    <comment ref="AK30" authorId="0" shapeId="0">
      <text>
        <r>
          <rPr>
            <b/>
            <sz val="9"/>
            <color indexed="81"/>
            <rFont val="Tahoma"/>
            <family val="2"/>
          </rPr>
          <t>Kirk Underwood:</t>
        </r>
        <r>
          <rPr>
            <sz val="9"/>
            <color indexed="81"/>
            <rFont val="Tahoma"/>
            <family val="2"/>
          </rPr>
          <t xml:space="preserve">
Conflict post op scope clinic
</t>
        </r>
      </text>
    </comment>
    <comment ref="AR34" authorId="0" shapeId="0">
      <text>
        <r>
          <rPr>
            <b/>
            <sz val="9"/>
            <color indexed="81"/>
            <rFont val="Tahoma"/>
            <charset val="1"/>
          </rPr>
          <t>Kirk Underwood:</t>
        </r>
        <r>
          <rPr>
            <sz val="9"/>
            <color indexed="81"/>
            <rFont val="Tahoma"/>
            <charset val="1"/>
          </rPr>
          <t xml:space="preserve">
Difficult to find half day for S3b this week. Don't trust un-accredited to be robot trained for Wardill lists, and cannot go to SJOG. ?three way swap? Resolve with a fellow at DW list?</t>
        </r>
      </text>
    </comment>
    <comment ref="AF51" authorId="0" shapeId="0">
      <text>
        <r>
          <rPr>
            <b/>
            <sz val="9"/>
            <color indexed="81"/>
            <rFont val="Tahoma"/>
            <charset val="1"/>
          </rPr>
          <t>Kirk Underwood:</t>
        </r>
        <r>
          <rPr>
            <sz val="9"/>
            <color indexed="81"/>
            <rFont val="Tahoma"/>
            <charset val="1"/>
          </rPr>
          <t xml:space="preserve">
Scoping alone or with fellow because reg is at SJOG</t>
        </r>
      </text>
    </comment>
    <comment ref="AU51" authorId="0" shapeId="0">
      <text>
        <r>
          <rPr>
            <b/>
            <sz val="9"/>
            <color indexed="81"/>
            <rFont val="Tahoma"/>
            <charset val="1"/>
          </rPr>
          <t>Kirk Underwood:</t>
        </r>
        <r>
          <rPr>
            <sz val="9"/>
            <color indexed="81"/>
            <rFont val="Tahoma"/>
            <charset val="1"/>
          </rPr>
          <t xml:space="preserve">
Scoping alone or with fellow as reg is at SJOG</t>
        </r>
      </text>
    </comment>
    <comment ref="H56" authorId="0" shapeId="0">
      <text>
        <r>
          <rPr>
            <b/>
            <sz val="9"/>
            <color indexed="81"/>
            <rFont val="Tahoma"/>
            <charset val="1"/>
          </rPr>
          <t>Kirk Underwood:</t>
        </r>
        <r>
          <rPr>
            <sz val="9"/>
            <color indexed="81"/>
            <rFont val="Tahoma"/>
            <charset val="1"/>
          </rPr>
          <t xml:space="preserve">
Second reg in clinc for am component
</t>
        </r>
      </text>
    </comment>
    <comment ref="AA56" authorId="0" shapeId="0">
      <text>
        <r>
          <rPr>
            <b/>
            <sz val="9"/>
            <color indexed="81"/>
            <rFont val="Tahoma"/>
            <charset val="1"/>
          </rPr>
          <t>Kirk Underwood:</t>
        </r>
        <r>
          <rPr>
            <sz val="9"/>
            <color indexed="81"/>
            <rFont val="Tahoma"/>
            <charset val="1"/>
          </rPr>
          <t xml:space="preserve">
Pm needs coverage
</t>
        </r>
      </text>
    </comment>
    <comment ref="AU56" authorId="0" shapeId="0">
      <text>
        <r>
          <rPr>
            <b/>
            <sz val="9"/>
            <color indexed="81"/>
            <rFont val="Tahoma"/>
            <charset val="1"/>
          </rPr>
          <t>Kirk Underwood:</t>
        </r>
        <r>
          <rPr>
            <sz val="9"/>
            <color indexed="81"/>
            <rFont val="Tahoma"/>
            <charset val="1"/>
          </rPr>
          <t xml:space="preserve">
Consider Out of Network Registrar</t>
        </r>
      </text>
    </comment>
    <comment ref="Q57" authorId="0" shapeId="0">
      <text>
        <r>
          <rPr>
            <b/>
            <sz val="9"/>
            <color indexed="81"/>
            <rFont val="Tahoma"/>
            <charset val="1"/>
          </rPr>
          <t>Kirk Underwood:</t>
        </r>
        <r>
          <rPr>
            <sz val="9"/>
            <color indexed="81"/>
            <rFont val="Tahoma"/>
            <charset val="1"/>
          </rPr>
          <t xml:space="preserve">
Registrars in clinic for second half</t>
        </r>
      </text>
    </comment>
    <comment ref="M58" authorId="0" shapeId="0">
      <text>
        <r>
          <rPr>
            <b/>
            <sz val="9"/>
            <color indexed="81"/>
            <rFont val="Tahoma"/>
            <charset val="1"/>
          </rPr>
          <t>Kirk Underwood: Second reg in clinic for am</t>
        </r>
      </text>
    </comment>
    <comment ref="Y58" authorId="0" shapeId="0">
      <text>
        <r>
          <rPr>
            <b/>
            <sz val="9"/>
            <color indexed="81"/>
            <rFont val="Tahoma"/>
            <charset val="1"/>
          </rPr>
          <t>Kirk Underwood:</t>
        </r>
        <r>
          <rPr>
            <sz val="9"/>
            <color indexed="81"/>
            <rFont val="Tahoma"/>
            <charset val="1"/>
          </rPr>
          <t xml:space="preserve">
Surg 3 alternate at SJOG
</t>
        </r>
      </text>
    </comment>
    <comment ref="J60" authorId="0" shapeId="0">
      <text>
        <r>
          <rPr>
            <b/>
            <sz val="9"/>
            <color indexed="81"/>
            <rFont val="Tahoma"/>
            <charset val="1"/>
          </rPr>
          <t>Kirk Underwood:</t>
        </r>
        <r>
          <rPr>
            <sz val="9"/>
            <color indexed="81"/>
            <rFont val="Tahoma"/>
            <charset val="1"/>
          </rPr>
          <t xml:space="preserve">
Registrars in clinic</t>
        </r>
      </text>
    </comment>
  </commentList>
</comments>
</file>

<file path=xl/sharedStrings.xml><?xml version="1.0" encoding="utf-8"?>
<sst xmlns="http://schemas.openxmlformats.org/spreadsheetml/2006/main" count="1568" uniqueCount="243">
  <si>
    <t>General Surgery Clinics</t>
  </si>
  <si>
    <t>Department of Surgery</t>
  </si>
  <si>
    <t>Clinic</t>
  </si>
  <si>
    <t>START DATE</t>
  </si>
  <si>
    <t>DUE DATE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</si>
  <si>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</si>
  <si>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</si>
  <si>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</si>
  <si>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</si>
  <si>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</si>
  <si>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</si>
  <si>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</si>
  <si>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</si>
  <si>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M</t>
  </si>
  <si>
    <t>T</t>
  </si>
  <si>
    <t>W</t>
  </si>
  <si>
    <t>F</t>
  </si>
  <si>
    <t>a</t>
  </si>
  <si>
    <t>p</t>
  </si>
  <si>
    <t>Dr. Stephen Brockman</t>
  </si>
  <si>
    <t>Dr. Ken Chao</t>
  </si>
  <si>
    <t>Dr. Su Mei Hoh</t>
  </si>
  <si>
    <t>Dr. Pia Bernardi</t>
  </si>
  <si>
    <t>Prof. David Watters</t>
  </si>
  <si>
    <t>Dr. Sonal Nagra</t>
  </si>
  <si>
    <t>Post Op Scope Clinic</t>
  </si>
  <si>
    <t>1a</t>
  </si>
  <si>
    <t>1b</t>
  </si>
  <si>
    <t>3a</t>
  </si>
  <si>
    <t>3b</t>
  </si>
  <si>
    <t>Surg 1</t>
  </si>
  <si>
    <t>Surg 2</t>
  </si>
  <si>
    <t>Surg 3</t>
  </si>
  <si>
    <t>Dr. David Wardill</t>
  </si>
  <si>
    <t xml:space="preserve">Prof Glen Guest </t>
  </si>
  <si>
    <t>A Prof Saleh Abbas</t>
  </si>
  <si>
    <t>Dr. George Kalogeropolous</t>
  </si>
  <si>
    <t>Dr. Simon Crowley</t>
  </si>
  <si>
    <t>Dr. Matthew Leong</t>
  </si>
  <si>
    <t>Dr. Kim Herron</t>
  </si>
  <si>
    <t>Dr. Kim Prince</t>
  </si>
  <si>
    <t>Dr. Josh Lin</t>
  </si>
  <si>
    <t>Dr. Eva Koo</t>
  </si>
  <si>
    <t>Dr. Conrad Brandt</t>
  </si>
  <si>
    <t>Dr. Darren Goodall-Wilson</t>
  </si>
  <si>
    <t>ad</t>
  </si>
  <si>
    <t>Variables</t>
  </si>
  <si>
    <t>Patients per consultant</t>
  </si>
  <si>
    <t>Patients per Registrar</t>
  </si>
  <si>
    <t>Number of patients nurse led</t>
  </si>
  <si>
    <t>No S1 Registrars</t>
  </si>
  <si>
    <t>No S2 Registrars</t>
  </si>
  <si>
    <t>No S3 Registrars</t>
  </si>
  <si>
    <t>Post op scope clinic</t>
  </si>
  <si>
    <t>dc / review</t>
  </si>
  <si>
    <t>new</t>
  </si>
  <si>
    <t>Fellow acts as reg in clinic</t>
  </si>
  <si>
    <t>Leong</t>
  </si>
  <si>
    <t>Wardill</t>
  </si>
  <si>
    <t>Stupart</t>
  </si>
  <si>
    <t>Guest</t>
  </si>
  <si>
    <t>Bernardi</t>
  </si>
  <si>
    <t>Hoh</t>
  </si>
  <si>
    <t>Lin</t>
  </si>
  <si>
    <t>Chao</t>
  </si>
  <si>
    <t>Abbas</t>
  </si>
  <si>
    <t>Kalogeropolous</t>
  </si>
  <si>
    <t>Nagra</t>
  </si>
  <si>
    <t>Crowley</t>
  </si>
  <si>
    <t>Brockman</t>
  </si>
  <si>
    <t>Epworth Scope</t>
  </si>
  <si>
    <t>Sur 1 Fellow</t>
  </si>
  <si>
    <t xml:space="preserve">Consultant clinic fellow sees </t>
  </si>
  <si>
    <t>key</t>
  </si>
  <si>
    <t>am</t>
  </si>
  <si>
    <t>pm</t>
  </si>
  <si>
    <t>Surg 1b</t>
  </si>
  <si>
    <t>Surg 1a</t>
  </si>
  <si>
    <t>Surg 3a</t>
  </si>
  <si>
    <t>Surg 3b</t>
  </si>
  <si>
    <t>Registrars - am</t>
  </si>
  <si>
    <t>Registrars - pm</t>
  </si>
  <si>
    <t xml:space="preserve">Surg 2 - </t>
  </si>
  <si>
    <t>Cl</t>
  </si>
  <si>
    <t>Consultants Operating Lists</t>
  </si>
  <si>
    <t>SB</t>
  </si>
  <si>
    <t>KC</t>
  </si>
  <si>
    <t>SA</t>
  </si>
  <si>
    <t>GK</t>
  </si>
  <si>
    <t>ML</t>
  </si>
  <si>
    <t>SC</t>
  </si>
  <si>
    <t>KH</t>
  </si>
  <si>
    <t>KP</t>
  </si>
  <si>
    <t>CB</t>
  </si>
  <si>
    <t>JL</t>
  </si>
  <si>
    <t>EK</t>
  </si>
  <si>
    <t>GG</t>
  </si>
  <si>
    <t>DW</t>
  </si>
  <si>
    <t>DGW</t>
  </si>
  <si>
    <t>DS</t>
  </si>
  <si>
    <t>A Prof Douglas Stupart</t>
  </si>
  <si>
    <t>SMH</t>
  </si>
  <si>
    <t>PB</t>
  </si>
  <si>
    <t>SN</t>
  </si>
  <si>
    <t>Dwa</t>
  </si>
  <si>
    <t>Registrar Scope Clinic</t>
  </si>
  <si>
    <t>Sur 2 Fellow</t>
  </si>
  <si>
    <t>S1F</t>
  </si>
  <si>
    <t>S2F</t>
  </si>
  <si>
    <t>Week 1 Start</t>
  </si>
  <si>
    <t>Epworth Clinic</t>
  </si>
  <si>
    <t>2023 Roster @ March 21 , 2023</t>
  </si>
  <si>
    <t>week</t>
  </si>
  <si>
    <t>Consultant</t>
  </si>
  <si>
    <t>Fellow:</t>
  </si>
  <si>
    <t>Ma</t>
  </si>
  <si>
    <t>Johnson</t>
  </si>
  <si>
    <t>Brandt</t>
  </si>
  <si>
    <t>Kohli</t>
  </si>
  <si>
    <t>Lan</t>
  </si>
  <si>
    <t>Bidwell</t>
  </si>
  <si>
    <t>Koo</t>
  </si>
  <si>
    <t>Poels</t>
  </si>
  <si>
    <t>Heron</t>
  </si>
  <si>
    <t>AGSU - Consultant</t>
  </si>
  <si>
    <t>AGSU - Fellow</t>
  </si>
  <si>
    <t>TBC</t>
  </si>
  <si>
    <t>Trauma Theatre</t>
  </si>
  <si>
    <t>MT</t>
  </si>
  <si>
    <t>Main Theatre</t>
  </si>
  <si>
    <t>YSC</t>
  </si>
  <si>
    <t>You Yangs</t>
  </si>
  <si>
    <t>GVC</t>
  </si>
  <si>
    <t>Gretta Volum Centre</t>
  </si>
  <si>
    <t>aMT</t>
  </si>
  <si>
    <t>pMT</t>
  </si>
  <si>
    <t>pYSC</t>
  </si>
  <si>
    <t>aGVC/pMT</t>
  </si>
  <si>
    <t>adMT</t>
  </si>
  <si>
    <t>pGVC</t>
  </si>
  <si>
    <t>adYSC</t>
  </si>
  <si>
    <t>aMT/pGVC</t>
  </si>
  <si>
    <t>aCl/pYSC</t>
  </si>
  <si>
    <t>aCL/pGVC</t>
  </si>
  <si>
    <t>aYSC</t>
  </si>
  <si>
    <t>aGVC</t>
  </si>
  <si>
    <t>aCL/pYSC</t>
  </si>
  <si>
    <t>aCl/pGVC</t>
  </si>
  <si>
    <t>aMT/pCl</t>
  </si>
  <si>
    <t>aGVC/pCl</t>
  </si>
  <si>
    <t>aYSC/pGVC</t>
  </si>
  <si>
    <t>aMT/pYSC</t>
  </si>
  <si>
    <t>aYSC/pCl</t>
  </si>
  <si>
    <t>all day</t>
  </si>
  <si>
    <t>SJOG</t>
  </si>
  <si>
    <t>Scope</t>
  </si>
  <si>
    <t>Master Planner - GS</t>
  </si>
  <si>
    <t>SET Registrars</t>
  </si>
  <si>
    <t>Unaccredited Registrars</t>
  </si>
  <si>
    <t>Surg 1c</t>
  </si>
  <si>
    <t>Surg 2b</t>
  </si>
  <si>
    <t>Surg 3c</t>
  </si>
  <si>
    <t>CL</t>
  </si>
  <si>
    <t>Clinics</t>
  </si>
  <si>
    <t>Operative Sessions</t>
  </si>
  <si>
    <t>Clinic Sessions</t>
  </si>
  <si>
    <t>EPW</t>
  </si>
  <si>
    <t>Total Sessions</t>
  </si>
  <si>
    <t>Half Day</t>
  </si>
  <si>
    <t>adCL</t>
  </si>
  <si>
    <t>Q</t>
  </si>
  <si>
    <t>Questions for Sonal</t>
  </si>
  <si>
    <t>aGK/pCL</t>
  </si>
  <si>
    <t>Half day</t>
  </si>
  <si>
    <t>PM Clinic</t>
  </si>
  <si>
    <t>Am Clinic</t>
  </si>
  <si>
    <t>Teaching</t>
  </si>
  <si>
    <t>Epworth Fellow</t>
  </si>
  <si>
    <t>Th</t>
  </si>
  <si>
    <t>DW+PM</t>
  </si>
  <si>
    <t>PM</t>
  </si>
  <si>
    <t>Evening shift</t>
  </si>
  <si>
    <t>SA+PM</t>
  </si>
  <si>
    <t>PB+PM</t>
  </si>
  <si>
    <t>CB+PM</t>
  </si>
  <si>
    <t>SB+PM</t>
  </si>
  <si>
    <t>CL +PM</t>
  </si>
  <si>
    <t>DS+PM</t>
  </si>
  <si>
    <t>JL+PM</t>
  </si>
  <si>
    <t>Surg 4</t>
  </si>
  <si>
    <t>SET Reg</t>
  </si>
  <si>
    <t>4 Hours</t>
  </si>
  <si>
    <t>cl</t>
  </si>
  <si>
    <t>New fellow list Friday pm YSC corresponds to Surg 3 super clinic with 5 consultants</t>
  </si>
  <si>
    <t>Fellow</t>
  </si>
  <si>
    <t>Fellow no assistant (Intern or pull from other team)</t>
  </si>
  <si>
    <t>Additional Fellow Clinic</t>
  </si>
  <si>
    <t>Admitting Reg 2</t>
  </si>
  <si>
    <t>Ward Reg 2</t>
  </si>
  <si>
    <t>Can we make surg 2 Friday am clinic run by an unaccredited.</t>
  </si>
  <si>
    <t>PM Shift</t>
  </si>
  <si>
    <t>GK+PM</t>
  </si>
  <si>
    <t>Cl+PM</t>
  </si>
  <si>
    <t>VST Unaccredited Reg</t>
  </si>
  <si>
    <t>pm half</t>
  </si>
  <si>
    <t>pm trn</t>
  </si>
  <si>
    <t>Epw</t>
  </si>
  <si>
    <t>Surg 3A Fellow</t>
  </si>
  <si>
    <t>S3AF</t>
  </si>
  <si>
    <t>Surg 3B Fellow</t>
  </si>
  <si>
    <t>S3BF</t>
  </si>
  <si>
    <t>S3EF</t>
  </si>
  <si>
    <t>adCl</t>
  </si>
  <si>
    <t>aCl/pMT</t>
  </si>
  <si>
    <t>Fellow / intern</t>
  </si>
  <si>
    <t>Fellow + Intern</t>
  </si>
  <si>
    <t>Fellow + intern</t>
  </si>
  <si>
    <t>ScopeCl</t>
  </si>
  <si>
    <t>Endo</t>
  </si>
  <si>
    <t>Daniel Ng (S1a)</t>
  </si>
  <si>
    <t>Lei Ying (S1b)</t>
  </si>
  <si>
    <t>Tess Asgill (S2a)</t>
  </si>
  <si>
    <t>Henry Liao (S1c)</t>
  </si>
  <si>
    <t>Viran Salgado(S2b)</t>
  </si>
  <si>
    <t>Haikiu Taukave (S3c)</t>
  </si>
  <si>
    <t>Fellows</t>
  </si>
  <si>
    <t>Jane Theodore (EF)</t>
  </si>
  <si>
    <t>Joyce Ma (3aF)</t>
  </si>
  <si>
    <t>Daniel Cattanach (3bF)</t>
  </si>
  <si>
    <t>Bree Lauritz (2F)</t>
  </si>
  <si>
    <t>Renishka Sellayah (1F)</t>
  </si>
  <si>
    <t>GVC Endo</t>
  </si>
  <si>
    <t>Sellayah</t>
  </si>
  <si>
    <t>Theodore</t>
  </si>
  <si>
    <t>Cattanach</t>
  </si>
  <si>
    <t>Lauritz</t>
  </si>
  <si>
    <t>Kalogeropoulos</t>
  </si>
  <si>
    <t>Miller</t>
  </si>
  <si>
    <t>Gunawardane</t>
  </si>
  <si>
    <t>Friday Date</t>
  </si>
  <si>
    <t>SN+PM</t>
  </si>
  <si>
    <t>Pranav Divakaran (S3b)</t>
  </si>
  <si>
    <t>Alison Browning (S3a)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</si>
</sst>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m/d/yy"/>
    <numFmt numFmtId="166" formatCode="0.0"/>
  </numFmts>
  <fonts count="70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name val="Poppins"/>
    </font>
    <font>
      <b/>
      <sz val="30"/>
      <color rgb="FF0B5394"/>
      <name val="Poppins"/>
    </font>
    <font>
      <b/>
      <sz val="11"/>
      <color rgb="FF0B5394"/>
      <name val="Poppins"/>
    </font>
    <font>
      <sz val="10"/>
      <name val="Poppins"/>
    </font>
    <font>
      <b/>
      <sz val="30"/>
      <color rgb="FF0B5394"/>
      <name val="Roboto"/>
    </font>
    <font>
      <sz val="10"/>
      <name val="Arial"/>
    </font>
    <font>
      <b/>
      <sz val="12"/>
      <color rgb="FF0B5394"/>
      <name val="Roboto"/>
    </font>
    <font>
      <b/>
      <sz val="11"/>
      <color rgb="FF434343"/>
      <name val="Poppins"/>
    </font>
    <font>
      <sz val="11"/>
      <color rgb="FF434343"/>
      <name val="Poppins"/>
    </font>
    <font>
      <b/>
      <sz val="10"/>
      <color rgb="FF666666"/>
      <name val="Roboto"/>
    </font>
    <font>
      <sz val="10"/>
      <color rgb="FF999999"/>
      <name val="Roboto"/>
    </font>
    <font>
      <sz val="11"/>
      <name val="Roboto"/>
    </font>
    <font>
      <sz val="11"/>
      <color rgb="FF000000"/>
      <name val="Roboto"/>
    </font>
    <font>
      <b/>
      <sz val="8"/>
      <color rgb="FF000000"/>
      <name val="Roboto"/>
    </font>
    <font>
      <b/>
      <sz val="9"/>
      <color rgb="FFFFFFFF"/>
      <name val="Roboto"/>
    </font>
    <font>
      <b/>
      <sz val="8"/>
      <name val="Roboto"/>
    </font>
    <font>
      <sz val="9"/>
      <name val="Roboto"/>
    </font>
    <font>
      <b/>
      <sz val="9"/>
      <color rgb="FF000000"/>
      <name val="Roboto"/>
    </font>
    <font>
      <b/>
      <sz val="11"/>
      <color rgb="FF000000"/>
      <name val="Roboto"/>
    </font>
    <font>
      <sz val="10"/>
      <name val="Roboto"/>
    </font>
    <font>
      <sz val="10"/>
      <color rgb="FF434343"/>
      <name val="Roboto"/>
    </font>
    <font>
      <b/>
      <sz val="10"/>
      <color rgb="FF000000"/>
      <name val="Roboto"/>
    </font>
    <font>
      <sz val="10"/>
      <color rgb="FF00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0"/>
      <name val="Poppins"/>
    </font>
    <font>
      <sz val="10"/>
      <color theme="0"/>
      <name val="Arial"/>
      <family val="2"/>
    </font>
    <font>
      <sz val="12"/>
      <color theme="0"/>
      <name val="Poppins"/>
    </font>
    <font>
      <sz val="8"/>
      <color theme="0"/>
      <name val="Poppins"/>
    </font>
    <font>
      <sz val="11"/>
      <color theme="0"/>
      <name val="Roboto"/>
    </font>
    <font>
      <sz val="18"/>
      <color rgb="FF434343"/>
      <name val="Calibri Light"/>
      <family val="2"/>
      <scheme val="major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6100"/>
      <name val="Calibri"/>
      <family val="2"/>
      <scheme val="minor"/>
    </font>
    <font>
      <sz val="11"/>
      <name val="Courier New"/>
      <family val="3"/>
    </font>
    <font>
      <b/>
      <sz val="11"/>
      <name val="Roboto"/>
    </font>
    <font>
      <sz val="8"/>
      <name val="Calibri"/>
      <family val="2"/>
      <scheme val="minor"/>
    </font>
    <font>
      <sz val="10"/>
      <name val="Arial"/>
      <family val="2"/>
    </font>
    <font>
      <b/>
      <sz val="9"/>
      <name val="Roboto"/>
    </font>
    <font>
      <b/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0000"/>
      <name val="Poppins"/>
    </font>
    <font>
      <b/>
      <sz val="11"/>
      <name val="Poppins"/>
    </font>
    <font>
      <b/>
      <sz val="11"/>
      <color rgb="FFFFFFFF"/>
      <name val="Poppins"/>
    </font>
    <font>
      <b/>
      <sz val="11"/>
      <color theme="0"/>
      <name val="Poppins"/>
    </font>
    <font>
      <b/>
      <sz val="10"/>
      <name val="Arial"/>
      <family val="2"/>
    </font>
    <font>
      <b/>
      <sz val="12"/>
      <color rgb="FF000000"/>
      <name val="Poppins"/>
    </font>
    <font>
      <b/>
      <sz val="12"/>
      <color theme="0"/>
      <name val="Poppins"/>
    </font>
    <font>
      <b/>
      <sz val="11"/>
      <color rgb="FF000000"/>
      <name val="Century Gothic"/>
      <family val="2"/>
    </font>
    <font>
      <b/>
      <sz val="11"/>
      <name val="Century Gothic"/>
      <family val="2"/>
    </font>
    <font>
      <b/>
      <sz val="10"/>
      <color rgb="FF999999"/>
      <name val="Roboto"/>
    </font>
    <font>
      <b/>
      <sz val="10"/>
      <name val="Poppins"/>
    </font>
    <font>
      <b/>
      <sz val="8"/>
      <name val="Calibri Light"/>
      <family val="2"/>
      <scheme val="major"/>
    </font>
    <font>
      <b/>
      <sz val="11"/>
      <color rgb="FF006100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theme="0"/>
      <name val="Roboto"/>
    </font>
    <font>
      <b/>
      <sz val="8"/>
      <name val="Arial"/>
      <family val="2"/>
    </font>
    <font>
      <b/>
      <sz val="8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</fonts>
  <fills count="6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0B5394"/>
        <bgColor rgb="FF0B5394"/>
      </patternFill>
    </fill>
    <fill>
      <patternFill patternType="solid">
        <fgColor rgb="FF45818E"/>
        <bgColor rgb="FF45818E"/>
      </patternFill>
    </fill>
    <fill>
      <patternFill patternType="solid">
        <fgColor rgb="FF833C0C"/>
        <bgColor rgb="FF833C0C"/>
      </patternFill>
    </fill>
    <fill>
      <patternFill patternType="solid">
        <fgColor rgb="FF806000"/>
        <bgColor rgb="FF806000"/>
      </patternFill>
    </fill>
    <fill>
      <patternFill patternType="solid">
        <fgColor rgb="FF2F75B5"/>
        <bgColor rgb="FF2F75B5"/>
      </patternFill>
    </fill>
    <fill>
      <patternFill patternType="solid">
        <fgColor rgb="FFA2C4C9"/>
        <bgColor rgb="FFA2C4C9"/>
      </patternFill>
    </fill>
    <fill>
      <patternFill patternType="solid">
        <fgColor rgb="FFC65911"/>
        <bgColor rgb="FFC65911"/>
      </patternFill>
    </fill>
    <fill>
      <patternFill patternType="solid">
        <fgColor rgb="FFBF8F00"/>
        <bgColor rgb="FFBF8F00"/>
      </patternFill>
    </fill>
    <fill>
      <patternFill patternType="solid">
        <fgColor rgb="FFBDD7EE"/>
        <bgColor rgb="FFBDD7EE"/>
      </patternFill>
    </fill>
    <fill>
      <patternFill patternType="solid">
        <fgColor rgb="FFD0E0E3"/>
        <bgColor rgb="FFD0E0E3"/>
      </patternFill>
    </fill>
    <fill>
      <patternFill patternType="solid">
        <fgColor rgb="FFF8CBAD"/>
        <bgColor rgb="FFF8CBAD"/>
      </patternFill>
    </fill>
    <fill>
      <patternFill patternType="solid">
        <fgColor rgb="FFFFE699"/>
        <bgColor rgb="FFFFE699"/>
      </patternFill>
    </fill>
    <fill>
      <patternFill patternType="solid">
        <fgColor rgb="FFCCCCCC"/>
        <bgColor rgb="FFCCCCCC"/>
      </patternFill>
    </fill>
    <fill>
      <patternFill patternType="solid">
        <fgColor rgb="FFDDEBF7"/>
        <bgColor rgb="FFDDEBF7"/>
      </patternFill>
    </fill>
    <fill>
      <patternFill patternType="solid">
        <fgColor rgb="FFEDEDED"/>
        <bgColor rgb="FFEDEDED"/>
      </patternFill>
    </fill>
    <fill>
      <patternFill patternType="solid">
        <fgColor rgb="FFFCE4D6"/>
        <bgColor rgb="FFFCE4D6"/>
      </patternFill>
    </fill>
    <fill>
      <patternFill patternType="solid">
        <fgColor rgb="FFFFF2CC"/>
        <bgColor rgb="FFFFF2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rgb="FFDDEBF7"/>
      </patternFill>
    </fill>
    <fill>
      <patternFill patternType="solid">
        <fgColor theme="8" tint="0.79998168889431442"/>
        <bgColor rgb="FFEDEDED"/>
      </patternFill>
    </fill>
    <fill>
      <patternFill patternType="solid">
        <fgColor theme="8" tint="0.79998168889431442"/>
        <bgColor rgb="FFFCE4D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DDEBF7"/>
      </patternFill>
    </fill>
    <fill>
      <patternFill patternType="solid">
        <fgColor theme="5" tint="0.79998168889431442"/>
        <bgColor rgb="FFEDEDED"/>
      </patternFill>
    </fill>
    <fill>
      <patternFill patternType="solid">
        <fgColor theme="5" tint="0.79998168889431442"/>
        <bgColor rgb="FFFCE4D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DDEBF7"/>
      </patternFill>
    </fill>
    <fill>
      <patternFill patternType="solid">
        <fgColor theme="9" tint="0.79998168889431442"/>
        <bgColor rgb="FFEDEDED"/>
      </patternFill>
    </fill>
    <fill>
      <patternFill patternType="solid">
        <fgColor theme="9" tint="0.79998168889431442"/>
        <bgColor rgb="FFFCE4D6"/>
      </patternFill>
    </fill>
    <fill>
      <patternFill patternType="solid">
        <fgColor theme="0"/>
        <bgColor rgb="FFFFFFFF"/>
      </patternFill>
    </fill>
    <fill>
      <patternFill patternType="solid">
        <fgColor theme="8"/>
        <bgColor indexed="64"/>
      </patternFill>
    </fill>
    <fill>
      <patternFill patternType="solid">
        <fgColor theme="0"/>
        <bgColor rgb="FFDDEBF7"/>
      </patternFill>
    </fill>
    <fill>
      <patternFill patternType="solid">
        <fgColor theme="0"/>
        <bgColor rgb="FFFCE4D6"/>
      </patternFill>
    </fill>
    <fill>
      <patternFill patternType="solid">
        <fgColor theme="0"/>
        <bgColor rgb="FFEDEDED"/>
      </patternFill>
    </fill>
    <fill>
      <patternFill patternType="solid">
        <fgColor rgb="FF9BC2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33CC"/>
        <bgColor rgb="FFFCE4D6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9966FF"/>
        <bgColor indexed="64"/>
      </patternFill>
    </fill>
    <fill>
      <patternFill patternType="solid">
        <fgColor theme="0"/>
      </patternFill>
    </fill>
    <fill>
      <patternFill patternType="solid">
        <fgColor rgb="FF9966FF"/>
        <bgColor rgb="FFFCE4D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DDEBF7"/>
      </patternFill>
    </fill>
    <fill>
      <patternFill patternType="solid">
        <fgColor theme="5" tint="0.59999389629810485"/>
        <bgColor rgb="FFEDEDED"/>
      </patternFill>
    </fill>
    <fill>
      <patternFill patternType="solid">
        <fgColor theme="5" tint="0.59999389629810485"/>
        <bgColor rgb="FFFCE4D6"/>
      </patternFill>
    </fill>
    <fill>
      <patternFill patternType="solid">
        <fgColor theme="7" tint="0.59999389629810485"/>
        <bgColor rgb="FFDDEBF7"/>
      </patternFill>
    </fill>
    <fill>
      <patternFill patternType="solid">
        <fgColor theme="8"/>
        <bgColor rgb="FFDDEBF7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rgb="FFDDEBF7"/>
      </patternFill>
    </fill>
    <fill>
      <patternFill patternType="solid">
        <fgColor rgb="FFC6EFCE"/>
        <bgColor rgb="FFEDEDED"/>
      </patternFill>
    </fill>
    <fill>
      <patternFill patternType="solid">
        <fgColor rgb="FFC6EFCE"/>
        <bgColor rgb="FFFCE4D6"/>
      </patternFill>
    </fill>
    <fill>
      <patternFill patternType="solid">
        <fgColor rgb="FF9966FF"/>
        <bgColor rgb="FFEDEDED"/>
      </patternFill>
    </fill>
    <fill>
      <patternFill patternType="solid">
        <fgColor rgb="FF00B0F0"/>
        <bgColor rgb="FFEDEDED"/>
      </patternFill>
    </fill>
    <fill>
      <patternFill patternType="solid">
        <fgColor rgb="FF9966FF"/>
        <bgColor rgb="FFDDEBF7"/>
      </patternFill>
    </fill>
    <fill>
      <patternFill patternType="solid">
        <fgColor theme="7" tint="0.7999816888943144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ck">
        <color rgb="FF0B5394"/>
      </bottom>
      <diagonal/>
    </border>
    <border>
      <left/>
      <right/>
      <top/>
      <bottom style="thin">
        <color rgb="FFD9D9D9"/>
      </bottom>
      <diagonal/>
    </border>
    <border>
      <left style="thin">
        <color rgb="FFB7B7B7"/>
      </left>
      <right/>
      <top/>
      <bottom/>
      <diagonal/>
    </border>
    <border>
      <left/>
      <right style="thin">
        <color rgb="FFCCCCCC"/>
      </right>
      <top/>
      <bottom/>
      <diagonal/>
    </border>
    <border>
      <left style="thin">
        <color rgb="FFB7B7B7"/>
      </left>
      <right/>
      <top style="thin">
        <color rgb="FFB7B7B7"/>
      </top>
      <bottom style="thin">
        <color rgb="FFB7B7B7"/>
      </bottom>
      <diagonal/>
    </border>
    <border>
      <left/>
      <right/>
      <top style="thin">
        <color rgb="FFB7B7B7"/>
      </top>
      <bottom style="thin">
        <color rgb="FFB7B7B7"/>
      </bottom>
      <diagonal/>
    </border>
    <border>
      <left/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B7B7B7"/>
      </left>
      <right style="thin">
        <color rgb="FFB7B7B7"/>
      </right>
      <top style="thin">
        <color rgb="FFB7B7B7"/>
      </top>
      <bottom/>
      <diagonal/>
    </border>
    <border>
      <left/>
      <right/>
      <top/>
      <bottom style="thin">
        <color rgb="FFCCCCCC"/>
      </bottom>
      <diagonal/>
    </border>
    <border>
      <left/>
      <right/>
      <top/>
      <bottom style="thin">
        <color rgb="FFB7B7B7"/>
      </bottom>
      <diagonal/>
    </border>
    <border>
      <left style="hair">
        <color rgb="FFB7B7B7"/>
      </left>
      <right style="hair">
        <color rgb="FFB7B7B7"/>
      </right>
      <top/>
      <bottom style="hair">
        <color rgb="FFB7B7B7"/>
      </bottom>
      <diagonal/>
    </border>
    <border>
      <left style="hair">
        <color rgb="FFB7B7B7"/>
      </left>
      <right/>
      <top/>
      <bottom style="hair">
        <color rgb="FFB7B7B7"/>
      </bottom>
      <diagonal/>
    </border>
    <border>
      <left style="hair">
        <color rgb="FFB7B7B7"/>
      </left>
      <right style="thin">
        <color rgb="FFB7B7B7"/>
      </right>
      <top/>
      <bottom style="hair">
        <color rgb="FFB7B7B7"/>
      </bottom>
      <diagonal/>
    </border>
    <border>
      <left/>
      <right style="hair">
        <color rgb="FFB7B7B7"/>
      </right>
      <top style="hair">
        <color rgb="FFB7B7B7"/>
      </top>
      <bottom style="hair">
        <color rgb="FFB7B7B7"/>
      </bottom>
      <diagonal/>
    </border>
    <border>
      <left style="hair">
        <color rgb="FFB7B7B7"/>
      </left>
      <right style="hair">
        <color rgb="FFB7B7B7"/>
      </right>
      <top style="hair">
        <color rgb="FFB7B7B7"/>
      </top>
      <bottom style="hair">
        <color rgb="FFB7B7B7"/>
      </bottom>
      <diagonal/>
    </border>
    <border>
      <left style="hair">
        <color rgb="FFB7B7B7"/>
      </left>
      <right style="hair">
        <color rgb="FFB7B7B7"/>
      </right>
      <top style="hair">
        <color rgb="FFB7B7B7"/>
      </top>
      <bottom/>
      <diagonal/>
    </border>
    <border>
      <left/>
      <right style="hair">
        <color rgb="FFB7B7B7"/>
      </right>
      <top/>
      <bottom style="hair">
        <color rgb="FFB7B7B7"/>
      </bottom>
      <diagonal/>
    </border>
    <border>
      <left style="hair">
        <color rgb="FFB7B7B7"/>
      </left>
      <right style="thin">
        <color rgb="FFB7B7B7"/>
      </right>
      <top style="hair">
        <color rgb="FFB7B7B7"/>
      </top>
      <bottom style="hair">
        <color rgb="FFB7B7B7"/>
      </bottom>
      <diagonal/>
    </border>
    <border>
      <left style="thin">
        <color rgb="FFB7B7B7"/>
      </left>
      <right style="hair">
        <color rgb="FFB7B7B7"/>
      </right>
      <top style="hair">
        <color rgb="FFB7B7B7"/>
      </top>
      <bottom style="hair">
        <color rgb="FFB7B7B7"/>
      </bottom>
      <diagonal/>
    </border>
    <border>
      <left style="hair">
        <color rgb="FFB7B7B7"/>
      </left>
      <right/>
      <top style="hair">
        <color rgb="FFB7B7B7"/>
      </top>
      <bottom style="hair">
        <color rgb="FFB7B7B7"/>
      </bottom>
      <diagonal/>
    </border>
    <border>
      <left style="thin">
        <color rgb="FFB7B7B7"/>
      </left>
      <right style="hair">
        <color rgb="FFB7B7B7"/>
      </right>
      <top/>
      <bottom style="hair">
        <color rgb="FFB7B7B7"/>
      </bottom>
      <diagonal/>
    </border>
    <border>
      <left style="hair">
        <color rgb="FFB7B7B7"/>
      </left>
      <right style="hair">
        <color rgb="FFB7B7B7"/>
      </right>
      <top/>
      <bottom/>
      <diagonal/>
    </border>
    <border>
      <left/>
      <right/>
      <top/>
      <bottom style="hair">
        <color rgb="FFB7B7B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rgb="FFB7B7B7"/>
      </top>
      <bottom style="hair">
        <color rgb="FFB7B7B7"/>
      </bottom>
      <diagonal/>
    </border>
    <border>
      <left/>
      <right style="thin">
        <color rgb="FFB7B7B7"/>
      </right>
      <top style="thin">
        <color rgb="FFB7B7B7"/>
      </top>
      <bottom/>
      <diagonal/>
    </border>
    <border>
      <left style="thin">
        <color rgb="FFB7B7B7"/>
      </left>
      <right style="thin">
        <color indexed="64"/>
      </right>
      <top style="thin">
        <color rgb="FFB7B7B7"/>
      </top>
      <bottom/>
      <diagonal/>
    </border>
    <border>
      <left/>
      <right style="thin">
        <color indexed="64"/>
      </right>
      <top/>
      <bottom/>
      <diagonal/>
    </border>
    <border>
      <left style="hair">
        <color rgb="FFB7B7B7"/>
      </left>
      <right style="thin">
        <color indexed="64"/>
      </right>
      <top style="hair">
        <color rgb="FFB7B7B7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hair">
        <color rgb="FFB7B7B7"/>
      </left>
      <right style="thin">
        <color indexed="64"/>
      </right>
      <top/>
      <bottom style="hair">
        <color rgb="FFB7B7B7"/>
      </bottom>
      <diagonal/>
    </border>
    <border>
      <left style="hair">
        <color rgb="FFB7B7B7"/>
      </left>
      <right style="thin">
        <color indexed="64"/>
      </right>
      <top style="hair">
        <color rgb="FFB7B7B7"/>
      </top>
      <bottom style="hair">
        <color rgb="FFB7B7B7"/>
      </bottom>
      <diagonal/>
    </border>
    <border>
      <left style="hair">
        <color rgb="FFB7B7B7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rgb="FFB7B7B7"/>
      </right>
      <top/>
      <bottom style="hair">
        <color rgb="FFB7B7B7"/>
      </bottom>
      <diagonal/>
    </border>
    <border>
      <left style="thin">
        <color indexed="64"/>
      </left>
      <right style="hair">
        <color rgb="FFB7B7B7"/>
      </right>
      <top style="hair">
        <color rgb="FFB7B7B7"/>
      </top>
      <bottom style="hair">
        <color rgb="FFB7B7B7"/>
      </bottom>
      <diagonal/>
    </border>
    <border>
      <left style="thin">
        <color indexed="64"/>
      </left>
      <right/>
      <top style="hair">
        <color rgb="FFB7B7B7"/>
      </top>
      <bottom style="hair">
        <color rgb="FFB7B7B7"/>
      </bottom>
      <diagonal/>
    </border>
    <border>
      <left style="hair">
        <color rgb="FFB7B7B7"/>
      </left>
      <right style="hair">
        <color rgb="FFB7B7B7"/>
      </right>
      <top style="thin">
        <color indexed="64"/>
      </top>
      <bottom style="hair">
        <color rgb="FFB7B7B7"/>
      </bottom>
      <diagonal/>
    </border>
    <border>
      <left style="hair">
        <color rgb="FFB7B7B7"/>
      </left>
      <right style="thin">
        <color indexed="64"/>
      </right>
      <top style="thin">
        <color indexed="64"/>
      </top>
      <bottom style="hair">
        <color rgb="FFB7B7B7"/>
      </bottom>
      <diagonal/>
    </border>
    <border>
      <left/>
      <right/>
      <top style="thin">
        <color indexed="64"/>
      </top>
      <bottom style="thin">
        <color rgb="FFB7B7B7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B7B7B7"/>
      </bottom>
      <diagonal/>
    </border>
    <border>
      <left/>
      <right style="thin">
        <color indexed="64"/>
      </right>
      <top/>
      <bottom style="thin">
        <color rgb="FFB7B7B7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B7B7B7"/>
      </right>
      <top style="thin">
        <color indexed="64"/>
      </top>
      <bottom style="hair">
        <color rgb="FFB7B7B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rgb="FFB7B7B7"/>
      </left>
      <right/>
      <top/>
      <bottom style="thin">
        <color rgb="FFB7B7B7"/>
      </bottom>
      <diagonal/>
    </border>
    <border>
      <left/>
      <right style="thin">
        <color rgb="FFB7B7B7"/>
      </right>
      <top/>
      <bottom style="thin">
        <color rgb="FFB7B7B7"/>
      </bottom>
      <diagonal/>
    </border>
    <border>
      <left/>
      <right style="thin">
        <color indexed="64"/>
      </right>
      <top/>
      <bottom style="thin">
        <color rgb="FFCCCCCC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hair">
        <color rgb="FF000000"/>
      </left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medium">
        <color indexed="64"/>
      </bottom>
      <diagonal/>
    </border>
    <border>
      <left style="hair">
        <color rgb="FFB7B7B7"/>
      </left>
      <right style="hair">
        <color rgb="FFB7B7B7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rgb="FFB7B7B7"/>
      </left>
      <right style="hair">
        <color rgb="FFB7B7B7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rgb="FFB7B7B7"/>
      </right>
      <top style="hair">
        <color rgb="FFB7B7B7"/>
      </top>
      <bottom style="hair">
        <color indexed="64"/>
      </bottom>
      <diagonal/>
    </border>
    <border>
      <left style="thin">
        <color indexed="64"/>
      </left>
      <right style="hair">
        <color rgb="FFB7B7B7"/>
      </right>
      <top style="hair">
        <color indexed="64"/>
      </top>
      <bottom style="thin">
        <color indexed="64"/>
      </bottom>
      <diagonal/>
    </border>
    <border>
      <left style="hair">
        <color rgb="FFB7B7B7"/>
      </left>
      <right style="hair">
        <color rgb="FFB7B7B7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B7B7B7"/>
      </right>
      <top style="hair">
        <color indexed="64"/>
      </top>
      <bottom/>
      <diagonal/>
    </border>
    <border>
      <left style="hair">
        <color rgb="FFB7B7B7"/>
      </left>
      <right style="hair">
        <color rgb="FFB7B7B7"/>
      </right>
      <top style="hair">
        <color indexed="64"/>
      </top>
      <bottom/>
      <diagonal/>
    </border>
    <border>
      <left style="hair">
        <color rgb="FFB7B7B7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B7B7B7"/>
      </right>
      <top style="hair">
        <color indexed="64"/>
      </top>
      <bottom style="hair">
        <color indexed="64"/>
      </bottom>
      <diagonal/>
    </border>
    <border>
      <left style="hair">
        <color rgb="FFB7B7B7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B7B7B7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rgb="FFB7B7B7"/>
      </right>
      <top style="hair">
        <color rgb="FFB7B7B7"/>
      </top>
      <bottom style="hair">
        <color indexed="64"/>
      </bottom>
      <diagonal/>
    </border>
    <border>
      <left style="thin">
        <color indexed="64"/>
      </left>
      <right style="hair">
        <color rgb="FFB7B7B7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rgb="FFB7B7B7"/>
      </right>
      <top style="hair">
        <color rgb="FFB7B7B7"/>
      </top>
      <bottom/>
      <diagonal/>
    </border>
    <border>
      <left style="hair">
        <color rgb="FFB7B7B7"/>
      </left>
      <right style="hair">
        <color rgb="FFB7B7B7"/>
      </right>
      <top style="thin">
        <color indexed="64"/>
      </top>
      <bottom style="hair">
        <color indexed="64"/>
      </bottom>
      <diagonal/>
    </border>
    <border>
      <left style="hair">
        <color rgb="FFB7B7B7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rgb="FFB7B7B7"/>
      </right>
      <top style="thin">
        <color indexed="64"/>
      </top>
      <bottom style="hair">
        <color indexed="64"/>
      </bottom>
      <diagonal/>
    </border>
    <border>
      <left style="hair">
        <color rgb="FFB7B7B7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38" fillId="45" borderId="0" applyNumberFormat="0" applyBorder="0" applyAlignment="0" applyProtection="0"/>
    <xf numFmtId="0" fontId="1" fillId="46" borderId="0" applyNumberFormat="0" applyBorder="0" applyAlignment="0" applyProtection="0"/>
  </cellStyleXfs>
  <cellXfs count="680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14" borderId="8" xfId="0" applyFont="1" applyFill="1" applyBorder="1" applyAlignment="1">
      <alignment horizontal="center" vertical="center"/>
    </xf>
    <xf numFmtId="0" fontId="19" fillId="15" borderId="8" xfId="0" applyFont="1" applyFill="1" applyBorder="1" applyAlignment="1">
      <alignment horizontal="center" vertical="center"/>
    </xf>
    <xf numFmtId="0" fontId="20" fillId="16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20" borderId="11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20" borderId="15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17" borderId="0" xfId="0" applyFont="1" applyFill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5" fillId="18" borderId="0" xfId="0" applyFont="1" applyFill="1" applyAlignment="1">
      <alignment horizontal="center" vertical="center"/>
    </xf>
    <xf numFmtId="0" fontId="24" fillId="0" borderId="0" xfId="0" applyFont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165" fontId="22" fillId="0" borderId="0" xfId="0" applyNumberFormat="1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9" fontId="15" fillId="0" borderId="0" xfId="0" applyNumberFormat="1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15" fillId="19" borderId="0" xfId="0" applyFont="1" applyFill="1" applyAlignment="1">
      <alignment horizontal="center" vertical="center"/>
    </xf>
    <xf numFmtId="0" fontId="0" fillId="0" borderId="24" xfId="0" applyBorder="1"/>
    <xf numFmtId="0" fontId="23" fillId="0" borderId="0" xfId="0" applyFont="1" applyAlignment="1">
      <alignment horizontal="center" vertical="center"/>
    </xf>
    <xf numFmtId="0" fontId="23" fillId="20" borderId="0" xfId="0" applyFont="1" applyFill="1" applyAlignment="1">
      <alignment horizontal="center" vertical="center"/>
    </xf>
    <xf numFmtId="0" fontId="0" fillId="0" borderId="0" xfId="0"/>
    <xf numFmtId="0" fontId="6" fillId="2" borderId="1" xfId="0" applyFont="1" applyFill="1" applyBorder="1" applyAlignment="1">
      <alignment vertical="center"/>
    </xf>
    <xf numFmtId="0" fontId="0" fillId="0" borderId="0" xfId="0" applyBorder="1"/>
    <xf numFmtId="0" fontId="27" fillId="22" borderId="0" xfId="0" applyFont="1" applyFill="1" applyBorder="1" applyAlignment="1">
      <alignment vertical="center"/>
    </xf>
    <xf numFmtId="0" fontId="28" fillId="22" borderId="0" xfId="0" applyFont="1" applyFill="1" applyBorder="1"/>
    <xf numFmtId="0" fontId="29" fillId="35" borderId="0" xfId="0" applyFont="1" applyFill="1" applyBorder="1" applyAlignment="1">
      <alignment vertical="center"/>
    </xf>
    <xf numFmtId="0" fontId="30" fillId="35" borderId="0" xfId="0" applyFont="1" applyFill="1" applyBorder="1" applyAlignment="1">
      <alignment horizontal="center" vertical="center"/>
    </xf>
    <xf numFmtId="0" fontId="31" fillId="22" borderId="0" xfId="0" applyFont="1" applyFill="1" applyBorder="1" applyAlignment="1">
      <alignment vertical="center"/>
    </xf>
    <xf numFmtId="0" fontId="17" fillId="23" borderId="35" xfId="0" applyFont="1" applyFill="1" applyBorder="1" applyAlignment="1">
      <alignment horizontal="center" vertical="center"/>
    </xf>
    <xf numFmtId="0" fontId="17" fillId="36" borderId="36" xfId="0" applyFont="1" applyFill="1" applyBorder="1" applyAlignment="1">
      <alignment horizontal="center" vertical="center"/>
    </xf>
    <xf numFmtId="0" fontId="17" fillId="23" borderId="36" xfId="0" applyFont="1" applyFill="1" applyBorder="1" applyAlignment="1">
      <alignment horizontal="center" vertical="center"/>
    </xf>
    <xf numFmtId="0" fontId="7" fillId="0" borderId="1" xfId="0" applyFont="1" applyBorder="1" applyAlignment="1"/>
    <xf numFmtId="0" fontId="0" fillId="0" borderId="0" xfId="0"/>
    <xf numFmtId="0" fontId="23" fillId="0" borderId="0" xfId="0" applyFont="1" applyBorder="1" applyAlignment="1">
      <alignment horizontal="center" vertical="center"/>
    </xf>
    <xf numFmtId="0" fontId="23" fillId="20" borderId="0" xfId="0" applyFont="1" applyFill="1" applyBorder="1" applyAlignment="1">
      <alignment horizontal="center" vertical="center"/>
    </xf>
    <xf numFmtId="0" fontId="32" fillId="0" borderId="10" xfId="0" applyFont="1" applyBorder="1" applyAlignment="1">
      <alignment vertical="center" wrapText="1"/>
    </xf>
    <xf numFmtId="0" fontId="0" fillId="0" borderId="0" xfId="0" applyAlignment="1"/>
    <xf numFmtId="0" fontId="17" fillId="23" borderId="52" xfId="0" applyFont="1" applyFill="1" applyBorder="1" applyAlignment="1">
      <alignment horizontal="center" vertical="center"/>
    </xf>
    <xf numFmtId="0" fontId="17" fillId="23" borderId="56" xfId="0" applyFont="1" applyFill="1" applyBorder="1" applyAlignment="1">
      <alignment horizontal="center" vertical="center"/>
    </xf>
    <xf numFmtId="0" fontId="17" fillId="23" borderId="57" xfId="0" applyFont="1" applyFill="1" applyBorder="1" applyAlignment="1">
      <alignment horizontal="center" vertical="center"/>
    </xf>
    <xf numFmtId="0" fontId="17" fillId="36" borderId="52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4" fillId="40" borderId="66" xfId="0" applyFont="1" applyFill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16" fontId="34" fillId="41" borderId="34" xfId="0" applyNumberFormat="1" applyFont="1" applyFill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68" xfId="0" applyFont="1" applyBorder="1" applyAlignment="1">
      <alignment vertical="center"/>
    </xf>
    <xf numFmtId="0" fontId="34" fillId="0" borderId="37" xfId="0" applyFont="1" applyBorder="1" applyAlignment="1">
      <alignment horizontal="center" vertical="center"/>
    </xf>
    <xf numFmtId="16" fontId="34" fillId="41" borderId="69" xfId="0" applyNumberFormat="1" applyFont="1" applyFill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16" fontId="34" fillId="0" borderId="69" xfId="0" applyNumberFormat="1" applyFont="1" applyBorder="1" applyAlignment="1">
      <alignment horizontal="center" vertical="center"/>
    </xf>
    <xf numFmtId="0" fontId="33" fillId="0" borderId="37" xfId="0" applyFont="1" applyBorder="1"/>
    <xf numFmtId="0" fontId="34" fillId="42" borderId="70" xfId="0" applyFont="1" applyFill="1" applyBorder="1" applyAlignment="1">
      <alignment horizontal="center" vertical="center"/>
    </xf>
    <xf numFmtId="0" fontId="34" fillId="41" borderId="70" xfId="0" applyFont="1" applyFill="1" applyBorder="1" applyAlignment="1">
      <alignment horizontal="center" vertical="center"/>
    </xf>
    <xf numFmtId="0" fontId="17" fillId="36" borderId="61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/>
    <xf numFmtId="0" fontId="0" fillId="0" borderId="0" xfId="0"/>
    <xf numFmtId="0" fontId="17" fillId="23" borderId="72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 wrapText="1"/>
    </xf>
    <xf numFmtId="0" fontId="17" fillId="23" borderId="50" xfId="0" applyFont="1" applyFill="1" applyBorder="1" applyAlignment="1">
      <alignment horizontal="center" vertical="center"/>
    </xf>
    <xf numFmtId="0" fontId="40" fillId="16" borderId="64" xfId="0" applyFont="1" applyFill="1" applyBorder="1" applyAlignment="1">
      <alignment vertical="center" wrapText="1"/>
    </xf>
    <xf numFmtId="0" fontId="39" fillId="0" borderId="78" xfId="0" applyFont="1" applyBorder="1"/>
    <xf numFmtId="0" fontId="17" fillId="22" borderId="52" xfId="0" applyFont="1" applyFill="1" applyBorder="1" applyAlignment="1">
      <alignment horizontal="center" vertical="center"/>
    </xf>
    <xf numFmtId="0" fontId="17" fillId="23" borderId="53" xfId="0" applyFont="1" applyFill="1" applyBorder="1" applyAlignment="1">
      <alignment horizontal="center" vertical="center"/>
    </xf>
    <xf numFmtId="0" fontId="38" fillId="45" borderId="0" xfId="1"/>
    <xf numFmtId="0" fontId="17" fillId="22" borderId="72" xfId="0" applyFont="1" applyFill="1" applyBorder="1" applyAlignment="1">
      <alignment horizontal="center" vertical="center"/>
    </xf>
    <xf numFmtId="0" fontId="17" fillId="22" borderId="57" xfId="0" applyFont="1" applyFill="1" applyBorder="1" applyAlignment="1">
      <alignment horizontal="center" vertical="center"/>
    </xf>
    <xf numFmtId="166" fontId="0" fillId="0" borderId="0" xfId="0" applyNumberFormat="1"/>
    <xf numFmtId="0" fontId="0" fillId="0" borderId="0" xfId="0"/>
    <xf numFmtId="0" fontId="17" fillId="23" borderId="86" xfId="0" applyFont="1" applyFill="1" applyBorder="1" applyAlignment="1">
      <alignment horizontal="center" vertical="center"/>
    </xf>
    <xf numFmtId="0" fontId="17" fillId="23" borderId="87" xfId="0" applyFont="1" applyFill="1" applyBorder="1" applyAlignment="1">
      <alignment horizontal="center" vertical="center"/>
    </xf>
    <xf numFmtId="0" fontId="17" fillId="23" borderId="88" xfId="0" applyFont="1" applyFill="1" applyBorder="1" applyAlignment="1">
      <alignment horizontal="center" vertical="center"/>
    </xf>
    <xf numFmtId="0" fontId="13" fillId="0" borderId="71" xfId="0" applyFont="1" applyBorder="1" applyAlignment="1">
      <alignment vertical="center"/>
    </xf>
    <xf numFmtId="0" fontId="39" fillId="0" borderId="9" xfId="0" applyFont="1" applyBorder="1"/>
    <xf numFmtId="0" fontId="39" fillId="0" borderId="0" xfId="0" applyFont="1" applyBorder="1"/>
    <xf numFmtId="0" fontId="17" fillId="22" borderId="61" xfId="0" applyFont="1" applyFill="1" applyBorder="1" applyAlignment="1">
      <alignment horizontal="center" vertical="center"/>
    </xf>
    <xf numFmtId="1" fontId="17" fillId="22" borderId="52" xfId="0" applyNumberFormat="1" applyFont="1" applyFill="1" applyBorder="1" applyAlignment="1">
      <alignment horizontal="center" vertical="center"/>
    </xf>
    <xf numFmtId="1" fontId="17" fillId="37" borderId="52" xfId="0" applyNumberFormat="1" applyFont="1" applyFill="1" applyBorder="1" applyAlignment="1">
      <alignment horizontal="center" vertical="center"/>
    </xf>
    <xf numFmtId="1" fontId="17" fillId="39" borderId="52" xfId="0" applyNumberFormat="1" applyFont="1" applyFill="1" applyBorder="1" applyAlignment="1">
      <alignment horizontal="center" vertical="center"/>
    </xf>
    <xf numFmtId="1" fontId="17" fillId="38" borderId="52" xfId="0" applyNumberFormat="1" applyFont="1" applyFill="1" applyBorder="1" applyAlignment="1">
      <alignment horizontal="center" vertical="center"/>
    </xf>
    <xf numFmtId="0" fontId="17" fillId="22" borderId="53" xfId="0" applyFont="1" applyFill="1" applyBorder="1" applyAlignment="1">
      <alignment horizontal="center" vertical="center"/>
    </xf>
    <xf numFmtId="1" fontId="17" fillId="22" borderId="61" xfId="0" applyNumberFormat="1" applyFont="1" applyFill="1" applyBorder="1" applyAlignment="1">
      <alignment horizontal="center" vertical="center"/>
    </xf>
    <xf numFmtId="1" fontId="17" fillId="37" borderId="61" xfId="0" applyNumberFormat="1" applyFont="1" applyFill="1" applyBorder="1" applyAlignment="1">
      <alignment horizontal="center" vertical="center"/>
    </xf>
    <xf numFmtId="1" fontId="17" fillId="39" borderId="61" xfId="0" applyNumberFormat="1" applyFont="1" applyFill="1" applyBorder="1" applyAlignment="1">
      <alignment horizontal="center" vertical="center"/>
    </xf>
    <xf numFmtId="1" fontId="17" fillId="38" borderId="61" xfId="0" applyNumberFormat="1" applyFont="1" applyFill="1" applyBorder="1" applyAlignment="1">
      <alignment horizontal="center" vertical="center"/>
    </xf>
    <xf numFmtId="0" fontId="17" fillId="22" borderId="73" xfId="0" applyFont="1" applyFill="1" applyBorder="1" applyAlignment="1">
      <alignment horizontal="center" vertical="center"/>
    </xf>
    <xf numFmtId="9" fontId="17" fillId="0" borderId="77" xfId="0" applyNumberFormat="1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36" borderId="89" xfId="0" applyFont="1" applyFill="1" applyBorder="1" applyAlignment="1">
      <alignment horizontal="center" vertical="center"/>
    </xf>
    <xf numFmtId="0" fontId="17" fillId="0" borderId="89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17" fillId="38" borderId="53" xfId="0" applyFont="1" applyFill="1" applyBorder="1" applyAlignment="1">
      <alignment horizontal="center" vertical="center"/>
    </xf>
    <xf numFmtId="0" fontId="17" fillId="39" borderId="53" xfId="0" applyFont="1" applyFill="1" applyBorder="1" applyAlignment="1">
      <alignment horizontal="center" vertical="center"/>
    </xf>
    <xf numFmtId="0" fontId="17" fillId="22" borderId="87" xfId="0" applyFont="1" applyFill="1" applyBorder="1" applyAlignment="1">
      <alignment horizontal="center" vertical="center"/>
    </xf>
    <xf numFmtId="0" fontId="17" fillId="38" borderId="52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64" fontId="17" fillId="0" borderId="52" xfId="0" applyNumberFormat="1" applyFont="1" applyBorder="1" applyAlignment="1">
      <alignment horizontal="center" vertical="center"/>
    </xf>
    <xf numFmtId="0" fontId="17" fillId="37" borderId="52" xfId="0" applyFont="1" applyFill="1" applyBorder="1" applyAlignment="1">
      <alignment horizontal="center" vertical="center"/>
    </xf>
    <xf numFmtId="0" fontId="17" fillId="18" borderId="52" xfId="0" applyFont="1" applyFill="1" applyBorder="1" applyAlignment="1">
      <alignment horizontal="center" vertical="center"/>
    </xf>
    <xf numFmtId="0" fontId="17" fillId="18" borderId="89" xfId="0" applyFont="1" applyFill="1" applyBorder="1" applyAlignment="1">
      <alignment horizontal="center" vertical="center"/>
    </xf>
    <xf numFmtId="0" fontId="17" fillId="18" borderId="53" xfId="0" applyFont="1" applyFill="1" applyBorder="1" applyAlignment="1">
      <alignment horizontal="center" vertical="center"/>
    </xf>
    <xf numFmtId="0" fontId="17" fillId="0" borderId="87" xfId="0" applyFont="1" applyBorder="1" applyAlignment="1">
      <alignment horizontal="center" vertical="center"/>
    </xf>
    <xf numFmtId="0" fontId="43" fillId="12" borderId="8" xfId="0" applyFont="1" applyFill="1" applyBorder="1" applyAlignment="1">
      <alignment horizontal="center" vertical="center"/>
    </xf>
    <xf numFmtId="0" fontId="43" fillId="12" borderId="27" xfId="0" applyFont="1" applyFill="1" applyBorder="1" applyAlignment="1">
      <alignment horizontal="center" vertical="center"/>
    </xf>
    <xf numFmtId="0" fontId="43" fillId="12" borderId="26" xfId="0" applyFont="1" applyFill="1" applyBorder="1" applyAlignment="1">
      <alignment horizontal="center" vertical="center"/>
    </xf>
    <xf numFmtId="0" fontId="43" fillId="13" borderId="8" xfId="0" applyFont="1" applyFill="1" applyBorder="1" applyAlignment="1">
      <alignment horizontal="center" vertical="center"/>
    </xf>
    <xf numFmtId="0" fontId="43" fillId="14" borderId="8" xfId="0" applyFont="1" applyFill="1" applyBorder="1" applyAlignment="1">
      <alignment horizontal="center" vertical="center"/>
    </xf>
    <xf numFmtId="0" fontId="40" fillId="16" borderId="9" xfId="0" applyFont="1" applyFill="1" applyBorder="1" applyAlignment="1">
      <alignment horizontal="left" vertical="center" wrapText="1"/>
    </xf>
    <xf numFmtId="0" fontId="40" fillId="16" borderId="9" xfId="0" applyFont="1" applyFill="1" applyBorder="1" applyAlignment="1">
      <alignment vertical="center"/>
    </xf>
    <xf numFmtId="0" fontId="40" fillId="16" borderId="9" xfId="0" applyFont="1" applyFill="1" applyBorder="1" applyAlignment="1">
      <alignment vertical="center" wrapText="1"/>
    </xf>
    <xf numFmtId="0" fontId="40" fillId="16" borderId="0" xfId="0" applyFont="1" applyFill="1" applyAlignment="1">
      <alignment horizontal="center" vertical="center"/>
    </xf>
    <xf numFmtId="164" fontId="40" fillId="16" borderId="0" xfId="0" applyNumberFormat="1" applyFont="1" applyFill="1" applyAlignment="1">
      <alignment horizontal="center" vertical="center"/>
    </xf>
    <xf numFmtId="3" fontId="40" fillId="16" borderId="0" xfId="0" applyNumberFormat="1" applyFont="1" applyFill="1" applyAlignment="1">
      <alignment horizontal="center" vertical="center"/>
    </xf>
    <xf numFmtId="0" fontId="40" fillId="16" borderId="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165" fontId="21" fillId="0" borderId="10" xfId="0" applyNumberFormat="1" applyFont="1" applyBorder="1" applyAlignment="1">
      <alignment horizontal="left" vertical="center" wrapText="1"/>
    </xf>
    <xf numFmtId="164" fontId="17" fillId="0" borderId="50" xfId="0" applyNumberFormat="1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37" borderId="50" xfId="0" applyFont="1" applyFill="1" applyBorder="1" applyAlignment="1">
      <alignment horizontal="center" vertical="center"/>
    </xf>
    <xf numFmtId="0" fontId="17" fillId="0" borderId="90" xfId="0" applyFont="1" applyBorder="1" applyAlignment="1">
      <alignment horizontal="center" vertical="center"/>
    </xf>
    <xf numFmtId="0" fontId="17" fillId="18" borderId="50" xfId="0" applyFont="1" applyFill="1" applyBorder="1" applyAlignment="1">
      <alignment horizontal="center" vertical="center"/>
    </xf>
    <xf numFmtId="0" fontId="17" fillId="18" borderId="51" xfId="0" applyFont="1" applyFill="1" applyBorder="1" applyAlignment="1">
      <alignment horizontal="center" vertical="center"/>
    </xf>
    <xf numFmtId="0" fontId="17" fillId="38" borderId="50" xfId="0" applyFont="1" applyFill="1" applyBorder="1" applyAlignment="1">
      <alignment horizontal="center" vertical="center"/>
    </xf>
    <xf numFmtId="0" fontId="17" fillId="38" borderId="51" xfId="0" applyFont="1" applyFill="1" applyBorder="1" applyAlignment="1">
      <alignment horizontal="center" vertical="center"/>
    </xf>
    <xf numFmtId="0" fontId="21" fillId="31" borderId="10" xfId="0" applyFont="1" applyFill="1" applyBorder="1" applyAlignment="1">
      <alignment vertical="center" wrapText="1"/>
    </xf>
    <xf numFmtId="9" fontId="17" fillId="0" borderId="57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1" fontId="17" fillId="0" borderId="52" xfId="0" applyNumberFormat="1" applyFont="1" applyBorder="1" applyAlignment="1">
      <alignment horizontal="center" vertical="center"/>
    </xf>
    <xf numFmtId="1" fontId="17" fillId="18" borderId="52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165" fontId="21" fillId="0" borderId="0" xfId="0" applyNumberFormat="1" applyFont="1" applyBorder="1" applyAlignment="1">
      <alignment horizontal="left" vertical="center" wrapText="1"/>
    </xf>
    <xf numFmtId="1" fontId="17" fillId="0" borderId="61" xfId="0" applyNumberFormat="1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1" fontId="17" fillId="18" borderId="61" xfId="0" applyNumberFormat="1" applyFont="1" applyFill="1" applyBorder="1" applyAlignment="1">
      <alignment horizontal="center" vertical="center"/>
    </xf>
    <xf numFmtId="0" fontId="21" fillId="0" borderId="75" xfId="0" applyFont="1" applyBorder="1" applyAlignment="1">
      <alignment vertical="center" wrapText="1"/>
    </xf>
    <xf numFmtId="165" fontId="21" fillId="0" borderId="75" xfId="0" applyNumberFormat="1" applyFont="1" applyBorder="1" applyAlignment="1">
      <alignment horizontal="left" vertical="center" wrapText="1"/>
    </xf>
    <xf numFmtId="0" fontId="21" fillId="31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17" fillId="16" borderId="38" xfId="0" applyFont="1" applyFill="1" applyBorder="1" applyAlignment="1">
      <alignment horizontal="center" vertical="center"/>
    </xf>
    <xf numFmtId="164" fontId="17" fillId="16" borderId="0" xfId="0" applyNumberFormat="1" applyFont="1" applyFill="1" applyBorder="1" applyAlignment="1">
      <alignment horizontal="center" vertical="center"/>
    </xf>
    <xf numFmtId="3" fontId="17" fillId="16" borderId="0" xfId="0" applyNumberFormat="1" applyFont="1" applyFill="1" applyBorder="1" applyAlignment="1">
      <alignment horizontal="center" vertical="center"/>
    </xf>
    <xf numFmtId="0" fontId="17" fillId="16" borderId="28" xfId="0" applyFont="1" applyFill="1" applyBorder="1" applyAlignment="1">
      <alignment horizontal="center" vertical="center"/>
    </xf>
    <xf numFmtId="0" fontId="17" fillId="16" borderId="0" xfId="0" applyFont="1" applyFill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36" borderId="90" xfId="0" applyFont="1" applyFill="1" applyBorder="1" applyAlignment="1">
      <alignment horizontal="center" vertical="center"/>
    </xf>
    <xf numFmtId="0" fontId="17" fillId="0" borderId="86" xfId="0" applyFont="1" applyBorder="1" applyAlignment="1">
      <alignment horizontal="center" vertical="center"/>
    </xf>
    <xf numFmtId="0" fontId="17" fillId="36" borderId="50" xfId="0" applyFont="1" applyFill="1" applyBorder="1" applyAlignment="1">
      <alignment horizontal="center" vertical="center"/>
    </xf>
    <xf numFmtId="0" fontId="17" fillId="36" borderId="87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17" fillId="36" borderId="53" xfId="0" applyFont="1" applyFill="1" applyBorder="1" applyAlignment="1">
      <alignment horizontal="center" vertical="center"/>
    </xf>
    <xf numFmtId="0" fontId="17" fillId="36" borderId="73" xfId="0" applyFont="1" applyFill="1" applyBorder="1" applyAlignment="1">
      <alignment horizontal="center" vertical="center"/>
    </xf>
    <xf numFmtId="0" fontId="21" fillId="0" borderId="74" xfId="0" applyFont="1" applyBorder="1" applyAlignment="1">
      <alignment vertical="center" wrapText="1"/>
    </xf>
    <xf numFmtId="165" fontId="21" fillId="0" borderId="74" xfId="0" applyNumberFormat="1" applyFont="1" applyBorder="1" applyAlignment="1">
      <alignment horizontal="left" vertical="center" wrapText="1"/>
    </xf>
    <xf numFmtId="0" fontId="40" fillId="16" borderId="0" xfId="0" applyFont="1" applyFill="1" applyBorder="1" applyAlignment="1">
      <alignment horizontal="left" vertical="center" wrapText="1"/>
    </xf>
    <xf numFmtId="0" fontId="40" fillId="16" borderId="0" xfId="0" applyFont="1" applyFill="1" applyBorder="1" applyAlignment="1">
      <alignment vertical="center"/>
    </xf>
    <xf numFmtId="0" fontId="40" fillId="16" borderId="28" xfId="0" applyFont="1" applyFill="1" applyBorder="1" applyAlignment="1">
      <alignment vertical="center" wrapText="1"/>
    </xf>
    <xf numFmtId="0" fontId="40" fillId="16" borderId="0" xfId="0" applyFont="1" applyFill="1" applyBorder="1" applyAlignment="1">
      <alignment vertical="center" wrapText="1"/>
    </xf>
    <xf numFmtId="0" fontId="21" fillId="21" borderId="44" xfId="0" applyFont="1" applyFill="1" applyBorder="1" applyAlignment="1">
      <alignment horizontal="left" vertical="center" wrapText="1"/>
    </xf>
    <xf numFmtId="0" fontId="21" fillId="21" borderId="44" xfId="0" applyFont="1" applyFill="1" applyBorder="1" applyAlignment="1">
      <alignment vertical="center" wrapText="1"/>
    </xf>
    <xf numFmtId="0" fontId="21" fillId="21" borderId="47" xfId="0" applyFont="1" applyFill="1" applyBorder="1" applyAlignment="1">
      <alignment vertical="center" wrapText="1"/>
    </xf>
    <xf numFmtId="165" fontId="21" fillId="21" borderId="44" xfId="0" applyNumberFormat="1" applyFont="1" applyFill="1" applyBorder="1" applyAlignment="1">
      <alignment horizontal="left" vertical="center" wrapText="1"/>
    </xf>
    <xf numFmtId="0" fontId="21" fillId="21" borderId="44" xfId="0" applyFont="1" applyFill="1" applyBorder="1" applyAlignment="1">
      <alignment horizontal="center" vertical="center" wrapText="1"/>
    </xf>
    <xf numFmtId="0" fontId="17" fillId="21" borderId="56" xfId="0" applyFont="1" applyFill="1" applyBorder="1" applyAlignment="1">
      <alignment horizontal="center" vertical="center"/>
    </xf>
    <xf numFmtId="0" fontId="17" fillId="21" borderId="50" xfId="0" applyFont="1" applyFill="1" applyBorder="1" applyAlignment="1">
      <alignment horizontal="center" vertical="center"/>
    </xf>
    <xf numFmtId="0" fontId="17" fillId="21" borderId="51" xfId="0" applyFont="1" applyFill="1" applyBorder="1" applyAlignment="1">
      <alignment horizontal="center" vertical="center"/>
    </xf>
    <xf numFmtId="0" fontId="17" fillId="24" borderId="50" xfId="0" applyFont="1" applyFill="1" applyBorder="1" applyAlignment="1">
      <alignment horizontal="center" vertical="center"/>
    </xf>
    <xf numFmtId="0" fontId="17" fillId="24" borderId="51" xfId="0" applyFont="1" applyFill="1" applyBorder="1" applyAlignment="1">
      <alignment horizontal="center" vertical="center"/>
    </xf>
    <xf numFmtId="0" fontId="17" fillId="25" borderId="56" xfId="0" applyFont="1" applyFill="1" applyBorder="1" applyAlignment="1">
      <alignment horizontal="center" vertical="center"/>
    </xf>
    <xf numFmtId="0" fontId="17" fillId="25" borderId="50" xfId="0" applyFont="1" applyFill="1" applyBorder="1" applyAlignment="1">
      <alignment horizontal="center" vertical="center"/>
    </xf>
    <xf numFmtId="0" fontId="17" fillId="25" borderId="51" xfId="0" applyFont="1" applyFill="1" applyBorder="1" applyAlignment="1">
      <alignment horizontal="center" vertical="center"/>
    </xf>
    <xf numFmtId="0" fontId="17" fillId="26" borderId="50" xfId="0" applyFont="1" applyFill="1" applyBorder="1" applyAlignment="1">
      <alignment horizontal="center" vertical="center"/>
    </xf>
    <xf numFmtId="0" fontId="21" fillId="21" borderId="10" xfId="0" applyFont="1" applyFill="1" applyBorder="1" applyAlignment="1">
      <alignment horizontal="left" vertical="center" wrapText="1"/>
    </xf>
    <xf numFmtId="0" fontId="21" fillId="21" borderId="10" xfId="0" applyFont="1" applyFill="1" applyBorder="1" applyAlignment="1">
      <alignment vertical="center" wrapText="1"/>
    </xf>
    <xf numFmtId="0" fontId="21" fillId="21" borderId="48" xfId="0" applyFont="1" applyFill="1" applyBorder="1" applyAlignment="1">
      <alignment vertical="center" wrapText="1"/>
    </xf>
    <xf numFmtId="165" fontId="21" fillId="21" borderId="10" xfId="0" applyNumberFormat="1" applyFont="1" applyFill="1" applyBorder="1" applyAlignment="1">
      <alignment horizontal="left" vertical="center" wrapText="1"/>
    </xf>
    <xf numFmtId="0" fontId="21" fillId="21" borderId="10" xfId="0" applyFont="1" applyFill="1" applyBorder="1" applyAlignment="1">
      <alignment horizontal="center" vertical="center" wrapText="1"/>
    </xf>
    <xf numFmtId="0" fontId="17" fillId="21" borderId="52" xfId="0" applyFont="1" applyFill="1" applyBorder="1" applyAlignment="1">
      <alignment horizontal="center" vertical="center"/>
    </xf>
    <xf numFmtId="0" fontId="17" fillId="21" borderId="53" xfId="0" applyFont="1" applyFill="1" applyBorder="1" applyAlignment="1">
      <alignment horizontal="center" vertical="center"/>
    </xf>
    <xf numFmtId="0" fontId="17" fillId="24" borderId="57" xfId="0" applyFont="1" applyFill="1" applyBorder="1" applyAlignment="1">
      <alignment horizontal="center" vertical="center"/>
    </xf>
    <xf numFmtId="0" fontId="17" fillId="24" borderId="52" xfId="0" applyFont="1" applyFill="1" applyBorder="1" applyAlignment="1">
      <alignment horizontal="center" vertical="center"/>
    </xf>
    <xf numFmtId="0" fontId="17" fillId="21" borderId="57" xfId="0" applyFont="1" applyFill="1" applyBorder="1" applyAlignment="1">
      <alignment horizontal="center" vertical="center"/>
    </xf>
    <xf numFmtId="0" fontId="17" fillId="25" borderId="52" xfId="0" applyFont="1" applyFill="1" applyBorder="1" applyAlignment="1">
      <alignment horizontal="center" vertical="center"/>
    </xf>
    <xf numFmtId="0" fontId="17" fillId="25" borderId="53" xfId="0" applyFont="1" applyFill="1" applyBorder="1" applyAlignment="1">
      <alignment horizontal="center" vertical="center"/>
    </xf>
    <xf numFmtId="0" fontId="17" fillId="26" borderId="52" xfId="0" applyFont="1" applyFill="1" applyBorder="1" applyAlignment="1">
      <alignment horizontal="center" vertical="center"/>
    </xf>
    <xf numFmtId="0" fontId="17" fillId="25" borderId="57" xfId="0" applyFont="1" applyFill="1" applyBorder="1" applyAlignment="1">
      <alignment horizontal="center" vertical="center"/>
    </xf>
    <xf numFmtId="0" fontId="17" fillId="26" borderId="57" xfId="0" applyFont="1" applyFill="1" applyBorder="1" applyAlignment="1">
      <alignment horizontal="center" vertical="center"/>
    </xf>
    <xf numFmtId="0" fontId="17" fillId="24" borderId="53" xfId="0" applyFont="1" applyFill="1" applyBorder="1" applyAlignment="1">
      <alignment horizontal="center" vertical="center"/>
    </xf>
    <xf numFmtId="0" fontId="21" fillId="21" borderId="46" xfId="0" applyFont="1" applyFill="1" applyBorder="1" applyAlignment="1">
      <alignment horizontal="left" vertical="center" wrapText="1"/>
    </xf>
    <xf numFmtId="0" fontId="21" fillId="21" borderId="46" xfId="0" applyFont="1" applyFill="1" applyBorder="1" applyAlignment="1">
      <alignment vertical="center" wrapText="1"/>
    </xf>
    <xf numFmtId="0" fontId="21" fillId="21" borderId="49" xfId="0" applyFont="1" applyFill="1" applyBorder="1" applyAlignment="1">
      <alignment vertical="center" wrapText="1"/>
    </xf>
    <xf numFmtId="165" fontId="21" fillId="21" borderId="46" xfId="0" applyNumberFormat="1" applyFont="1" applyFill="1" applyBorder="1" applyAlignment="1">
      <alignment horizontal="left" vertical="center" wrapText="1"/>
    </xf>
    <xf numFmtId="0" fontId="21" fillId="21" borderId="46" xfId="0" applyFont="1" applyFill="1" applyBorder="1" applyAlignment="1">
      <alignment horizontal="center" vertical="center" wrapText="1"/>
    </xf>
    <xf numFmtId="0" fontId="17" fillId="21" borderId="54" xfId="0" applyFont="1" applyFill="1" applyBorder="1" applyAlignment="1">
      <alignment horizontal="center" vertical="center"/>
    </xf>
    <xf numFmtId="0" fontId="17" fillId="21" borderId="55" xfId="0" applyFont="1" applyFill="1" applyBorder="1" applyAlignment="1">
      <alignment horizontal="center" vertical="center"/>
    </xf>
    <xf numFmtId="0" fontId="17" fillId="24" borderId="54" xfId="0" applyFont="1" applyFill="1" applyBorder="1" applyAlignment="1">
      <alignment horizontal="center" vertical="center"/>
    </xf>
    <xf numFmtId="0" fontId="17" fillId="24" borderId="55" xfId="0" applyFont="1" applyFill="1" applyBorder="1" applyAlignment="1">
      <alignment horizontal="center" vertical="center"/>
    </xf>
    <xf numFmtId="0" fontId="17" fillId="21" borderId="58" xfId="0" applyFont="1" applyFill="1" applyBorder="1" applyAlignment="1">
      <alignment horizontal="center" vertical="center"/>
    </xf>
    <xf numFmtId="0" fontId="17" fillId="25" borderId="54" xfId="0" applyFont="1" applyFill="1" applyBorder="1" applyAlignment="1">
      <alignment horizontal="center" vertical="center"/>
    </xf>
    <xf numFmtId="0" fontId="17" fillId="25" borderId="55" xfId="0" applyFont="1" applyFill="1" applyBorder="1" applyAlignment="1">
      <alignment horizontal="center" vertical="center"/>
    </xf>
    <xf numFmtId="0" fontId="17" fillId="26" borderId="58" xfId="0" applyFont="1" applyFill="1" applyBorder="1" applyAlignment="1">
      <alignment horizontal="center" vertical="center"/>
    </xf>
    <xf numFmtId="0" fontId="17" fillId="26" borderId="54" xfId="0" applyFont="1" applyFill="1" applyBorder="1" applyAlignment="1">
      <alignment horizontal="center" vertical="center"/>
    </xf>
    <xf numFmtId="0" fontId="21" fillId="27" borderId="44" xfId="0" applyFont="1" applyFill="1" applyBorder="1" applyAlignment="1">
      <alignment horizontal="left" vertical="center" wrapText="1"/>
    </xf>
    <xf numFmtId="0" fontId="21" fillId="27" borderId="44" xfId="0" applyFont="1" applyFill="1" applyBorder="1" applyAlignment="1">
      <alignment vertical="center" wrapText="1"/>
    </xf>
    <xf numFmtId="0" fontId="21" fillId="27" borderId="47" xfId="0" applyFont="1" applyFill="1" applyBorder="1" applyAlignment="1">
      <alignment vertical="center" wrapText="1"/>
    </xf>
    <xf numFmtId="165" fontId="21" fillId="27" borderId="44" xfId="0" applyNumberFormat="1" applyFont="1" applyFill="1" applyBorder="1" applyAlignment="1">
      <alignment horizontal="left" vertical="center" wrapText="1"/>
    </xf>
    <xf numFmtId="0" fontId="21" fillId="27" borderId="44" xfId="0" applyFont="1" applyFill="1" applyBorder="1" applyAlignment="1">
      <alignment horizontal="center" vertical="center" wrapText="1"/>
    </xf>
    <xf numFmtId="0" fontId="17" fillId="27" borderId="56" xfId="0" applyFont="1" applyFill="1" applyBorder="1" applyAlignment="1">
      <alignment horizontal="center" vertical="center"/>
    </xf>
    <xf numFmtId="0" fontId="17" fillId="27" borderId="50" xfId="0" applyFont="1" applyFill="1" applyBorder="1" applyAlignment="1">
      <alignment horizontal="center" vertical="center"/>
    </xf>
    <xf numFmtId="0" fontId="17" fillId="27" borderId="51" xfId="0" applyFont="1" applyFill="1" applyBorder="1" applyAlignment="1">
      <alignment horizontal="center" vertical="center"/>
    </xf>
    <xf numFmtId="0" fontId="17" fillId="28" borderId="56" xfId="0" applyFont="1" applyFill="1" applyBorder="1" applyAlignment="1">
      <alignment horizontal="center" vertical="center"/>
    </xf>
    <xf numFmtId="0" fontId="17" fillId="28" borderId="50" xfId="0" applyFont="1" applyFill="1" applyBorder="1" applyAlignment="1">
      <alignment horizontal="center" vertical="center"/>
    </xf>
    <xf numFmtId="0" fontId="17" fillId="28" borderId="51" xfId="0" applyFont="1" applyFill="1" applyBorder="1" applyAlignment="1">
      <alignment horizontal="center" vertical="center"/>
    </xf>
    <xf numFmtId="0" fontId="17" fillId="29" borderId="56" xfId="0" applyFont="1" applyFill="1" applyBorder="1" applyAlignment="1">
      <alignment horizontal="center" vertical="center"/>
    </xf>
    <xf numFmtId="0" fontId="17" fillId="29" borderId="50" xfId="0" applyFont="1" applyFill="1" applyBorder="1" applyAlignment="1">
      <alignment horizontal="center" vertical="center"/>
    </xf>
    <xf numFmtId="0" fontId="17" fillId="29" borderId="51" xfId="0" applyFont="1" applyFill="1" applyBorder="1" applyAlignment="1">
      <alignment horizontal="center" vertical="center"/>
    </xf>
    <xf numFmtId="0" fontId="17" fillId="27" borderId="76" xfId="0" applyFont="1" applyFill="1" applyBorder="1" applyAlignment="1">
      <alignment horizontal="center" vertical="center"/>
    </xf>
    <xf numFmtId="0" fontId="17" fillId="30" borderId="56" xfId="0" applyFont="1" applyFill="1" applyBorder="1" applyAlignment="1">
      <alignment horizontal="center" vertical="center"/>
    </xf>
    <xf numFmtId="0" fontId="17" fillId="30" borderId="50" xfId="0" applyFont="1" applyFill="1" applyBorder="1" applyAlignment="1">
      <alignment horizontal="center" vertical="center"/>
    </xf>
    <xf numFmtId="0" fontId="17" fillId="30" borderId="51" xfId="0" applyFont="1" applyFill="1" applyBorder="1" applyAlignment="1">
      <alignment horizontal="center" vertical="center"/>
    </xf>
    <xf numFmtId="0" fontId="21" fillId="27" borderId="10" xfId="0" applyFont="1" applyFill="1" applyBorder="1" applyAlignment="1">
      <alignment horizontal="left" vertical="center" wrapText="1"/>
    </xf>
    <xf numFmtId="0" fontId="21" fillId="27" borderId="10" xfId="0" applyFont="1" applyFill="1" applyBorder="1" applyAlignment="1">
      <alignment vertical="center" wrapText="1"/>
    </xf>
    <xf numFmtId="0" fontId="21" fillId="27" borderId="48" xfId="0" applyFont="1" applyFill="1" applyBorder="1" applyAlignment="1">
      <alignment vertical="center" wrapText="1"/>
    </xf>
    <xf numFmtId="165" fontId="21" fillId="27" borderId="10" xfId="0" applyNumberFormat="1" applyFont="1" applyFill="1" applyBorder="1" applyAlignment="1">
      <alignment horizontal="left" vertical="center" wrapText="1"/>
    </xf>
    <xf numFmtId="0" fontId="21" fillId="27" borderId="10" xfId="0" applyFont="1" applyFill="1" applyBorder="1" applyAlignment="1">
      <alignment horizontal="center" vertical="center" wrapText="1"/>
    </xf>
    <xf numFmtId="0" fontId="17" fillId="27" borderId="57" xfId="0" applyFont="1" applyFill="1" applyBorder="1" applyAlignment="1">
      <alignment horizontal="center" vertical="center"/>
    </xf>
    <xf numFmtId="0" fontId="17" fillId="27" borderId="52" xfId="0" applyFont="1" applyFill="1" applyBorder="1" applyAlignment="1">
      <alignment horizontal="center" vertical="center"/>
    </xf>
    <xf numFmtId="0" fontId="17" fillId="27" borderId="53" xfId="0" applyFont="1" applyFill="1" applyBorder="1" applyAlignment="1">
      <alignment horizontal="center" vertical="center"/>
    </xf>
    <xf numFmtId="0" fontId="17" fillId="28" borderId="57" xfId="0" applyFont="1" applyFill="1" applyBorder="1" applyAlignment="1">
      <alignment horizontal="center" vertical="center"/>
    </xf>
    <xf numFmtId="0" fontId="17" fillId="28" borderId="52" xfId="0" applyFont="1" applyFill="1" applyBorder="1" applyAlignment="1">
      <alignment horizontal="center" vertical="center"/>
    </xf>
    <xf numFmtId="0" fontId="17" fillId="28" borderId="53" xfId="0" applyFont="1" applyFill="1" applyBorder="1" applyAlignment="1">
      <alignment horizontal="center" vertical="center"/>
    </xf>
    <xf numFmtId="0" fontId="17" fillId="29" borderId="57" xfId="0" applyFont="1" applyFill="1" applyBorder="1" applyAlignment="1">
      <alignment horizontal="center" vertical="center"/>
    </xf>
    <xf numFmtId="0" fontId="17" fillId="29" borderId="52" xfId="0" applyFont="1" applyFill="1" applyBorder="1" applyAlignment="1">
      <alignment horizontal="center" vertical="center"/>
    </xf>
    <xf numFmtId="0" fontId="17" fillId="29" borderId="53" xfId="0" applyFont="1" applyFill="1" applyBorder="1" applyAlignment="1">
      <alignment horizontal="center" vertical="center"/>
    </xf>
    <xf numFmtId="0" fontId="17" fillId="27" borderId="77" xfId="0" applyFont="1" applyFill="1" applyBorder="1" applyAlignment="1">
      <alignment horizontal="center" vertical="center"/>
    </xf>
    <xf numFmtId="0" fontId="17" fillId="30" borderId="57" xfId="0" applyFont="1" applyFill="1" applyBorder="1" applyAlignment="1">
      <alignment horizontal="center" vertical="center"/>
    </xf>
    <xf numFmtId="0" fontId="17" fillId="30" borderId="52" xfId="0" applyFont="1" applyFill="1" applyBorder="1" applyAlignment="1">
      <alignment horizontal="center" vertical="center"/>
    </xf>
    <xf numFmtId="0" fontId="17" fillId="30" borderId="53" xfId="0" applyFont="1" applyFill="1" applyBorder="1" applyAlignment="1">
      <alignment horizontal="center" vertical="center"/>
    </xf>
    <xf numFmtId="0" fontId="21" fillId="27" borderId="46" xfId="0" applyFont="1" applyFill="1" applyBorder="1" applyAlignment="1">
      <alignment horizontal="left" vertical="center" wrapText="1"/>
    </xf>
    <xf numFmtId="0" fontId="21" fillId="27" borderId="46" xfId="0" applyFont="1" applyFill="1" applyBorder="1" applyAlignment="1">
      <alignment vertical="center" wrapText="1"/>
    </xf>
    <xf numFmtId="0" fontId="21" fillId="27" borderId="49" xfId="0" applyFont="1" applyFill="1" applyBorder="1" applyAlignment="1">
      <alignment vertical="center" wrapText="1"/>
    </xf>
    <xf numFmtId="165" fontId="21" fillId="27" borderId="46" xfId="0" applyNumberFormat="1" applyFont="1" applyFill="1" applyBorder="1" applyAlignment="1">
      <alignment horizontal="left" vertical="center" wrapText="1"/>
    </xf>
    <xf numFmtId="0" fontId="21" fillId="27" borderId="46" xfId="0" applyFont="1" applyFill="1" applyBorder="1" applyAlignment="1">
      <alignment horizontal="center" vertical="center" wrapText="1"/>
    </xf>
    <xf numFmtId="0" fontId="17" fillId="28" borderId="58" xfId="0" applyFont="1" applyFill="1" applyBorder="1" applyAlignment="1">
      <alignment horizontal="center" vertical="center"/>
    </xf>
    <xf numFmtId="0" fontId="17" fillId="28" borderId="54" xfId="0" applyFont="1" applyFill="1" applyBorder="1" applyAlignment="1">
      <alignment horizontal="center" vertical="center"/>
    </xf>
    <xf numFmtId="0" fontId="21" fillId="31" borderId="44" xfId="0" applyFont="1" applyFill="1" applyBorder="1" applyAlignment="1">
      <alignment horizontal="left" vertical="center" wrapText="1"/>
    </xf>
    <xf numFmtId="0" fontId="21" fillId="31" borderId="44" xfId="0" applyFont="1" applyFill="1" applyBorder="1" applyAlignment="1">
      <alignment vertical="center" wrapText="1"/>
    </xf>
    <xf numFmtId="0" fontId="21" fillId="31" borderId="47" xfId="0" applyFont="1" applyFill="1" applyBorder="1" applyAlignment="1">
      <alignment vertical="center" wrapText="1"/>
    </xf>
    <xf numFmtId="165" fontId="21" fillId="31" borderId="44" xfId="0" applyNumberFormat="1" applyFont="1" applyFill="1" applyBorder="1" applyAlignment="1">
      <alignment horizontal="left" vertical="center" wrapText="1"/>
    </xf>
    <xf numFmtId="0" fontId="21" fillId="31" borderId="44" xfId="0" applyFont="1" applyFill="1" applyBorder="1" applyAlignment="1">
      <alignment horizontal="center" vertical="center" wrapText="1"/>
    </xf>
    <xf numFmtId="0" fontId="17" fillId="31" borderId="60" xfId="0" applyFont="1" applyFill="1" applyBorder="1" applyAlignment="1">
      <alignment horizontal="center" vertical="center"/>
    </xf>
    <xf numFmtId="0" fontId="17" fillId="31" borderId="42" xfId="0" applyFont="1" applyFill="1" applyBorder="1" applyAlignment="1">
      <alignment horizontal="center" vertical="center"/>
    </xf>
    <xf numFmtId="0" fontId="17" fillId="32" borderId="60" xfId="0" applyFont="1" applyFill="1" applyBorder="1" applyAlignment="1">
      <alignment horizontal="center" vertical="center"/>
    </xf>
    <xf numFmtId="0" fontId="17" fillId="32" borderId="42" xfId="0" applyFont="1" applyFill="1" applyBorder="1" applyAlignment="1">
      <alignment horizontal="center" vertical="center"/>
    </xf>
    <xf numFmtId="0" fontId="17" fillId="32" borderId="43" xfId="0" applyFont="1" applyFill="1" applyBorder="1" applyAlignment="1">
      <alignment horizontal="center" vertical="center"/>
    </xf>
    <xf numFmtId="0" fontId="17" fillId="33" borderId="60" xfId="0" applyFont="1" applyFill="1" applyBorder="1" applyAlignment="1">
      <alignment horizontal="center" vertical="center"/>
    </xf>
    <xf numFmtId="0" fontId="17" fillId="33" borderId="42" xfId="0" applyFont="1" applyFill="1" applyBorder="1" applyAlignment="1">
      <alignment horizontal="center" vertical="center"/>
    </xf>
    <xf numFmtId="0" fontId="17" fillId="31" borderId="43" xfId="0" applyFont="1" applyFill="1" applyBorder="1" applyAlignment="1">
      <alignment horizontal="center" vertical="center"/>
    </xf>
    <xf numFmtId="0" fontId="17" fillId="34" borderId="60" xfId="0" applyFont="1" applyFill="1" applyBorder="1" applyAlignment="1">
      <alignment horizontal="center" vertical="center"/>
    </xf>
    <xf numFmtId="0" fontId="17" fillId="34" borderId="42" xfId="0" applyFont="1" applyFill="1" applyBorder="1" applyAlignment="1">
      <alignment horizontal="center" vertical="center"/>
    </xf>
    <xf numFmtId="0" fontId="21" fillId="31" borderId="10" xfId="0" applyFont="1" applyFill="1" applyBorder="1" applyAlignment="1">
      <alignment horizontal="left" vertical="center" wrapText="1"/>
    </xf>
    <xf numFmtId="0" fontId="21" fillId="31" borderId="48" xfId="0" applyFont="1" applyFill="1" applyBorder="1" applyAlignment="1">
      <alignment vertical="center" wrapText="1"/>
    </xf>
    <xf numFmtId="165" fontId="21" fillId="31" borderId="10" xfId="0" applyNumberFormat="1" applyFont="1" applyFill="1" applyBorder="1" applyAlignment="1">
      <alignment horizontal="left" vertical="center" wrapText="1"/>
    </xf>
    <xf numFmtId="0" fontId="21" fillId="31" borderId="10" xfId="0" applyFont="1" applyFill="1" applyBorder="1" applyAlignment="1">
      <alignment horizontal="center" vertical="center" wrapText="1"/>
    </xf>
    <xf numFmtId="0" fontId="17" fillId="31" borderId="40" xfId="0" applyFont="1" applyFill="1" applyBorder="1" applyAlignment="1">
      <alignment horizontal="center" vertical="center"/>
    </xf>
    <xf numFmtId="0" fontId="17" fillId="31" borderId="15" xfId="0" applyFont="1" applyFill="1" applyBorder="1" applyAlignment="1">
      <alignment horizontal="center" vertical="center"/>
    </xf>
    <xf numFmtId="0" fontId="17" fillId="32" borderId="40" xfId="0" applyFont="1" applyFill="1" applyBorder="1" applyAlignment="1">
      <alignment horizontal="center" vertical="center"/>
    </xf>
    <xf numFmtId="0" fontId="17" fillId="32" borderId="15" xfId="0" applyFont="1" applyFill="1" applyBorder="1" applyAlignment="1">
      <alignment horizontal="center" vertical="center"/>
    </xf>
    <xf numFmtId="0" fontId="17" fillId="31" borderId="32" xfId="0" applyFont="1" applyFill="1" applyBorder="1" applyAlignment="1">
      <alignment horizontal="center" vertical="center"/>
    </xf>
    <xf numFmtId="0" fontId="17" fillId="33" borderId="40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7" fillId="34" borderId="40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7" fillId="44" borderId="32" xfId="0" applyFont="1" applyFill="1" applyBorder="1" applyAlignment="1">
      <alignment horizontal="center" vertical="center"/>
    </xf>
    <xf numFmtId="0" fontId="17" fillId="34" borderId="32" xfId="0" applyFont="1" applyFill="1" applyBorder="1" applyAlignment="1">
      <alignment horizontal="center" vertical="center"/>
    </xf>
    <xf numFmtId="0" fontId="17" fillId="32" borderId="32" xfId="0" applyFont="1" applyFill="1" applyBorder="1" applyAlignment="1">
      <alignment horizontal="center" vertical="center"/>
    </xf>
    <xf numFmtId="0" fontId="17" fillId="33" borderId="32" xfId="0" applyFont="1" applyFill="1" applyBorder="1" applyAlignment="1">
      <alignment horizontal="center" vertical="center"/>
    </xf>
    <xf numFmtId="0" fontId="21" fillId="31" borderId="46" xfId="0" applyFont="1" applyFill="1" applyBorder="1" applyAlignment="1">
      <alignment horizontal="left" vertical="center" wrapText="1"/>
    </xf>
    <xf numFmtId="0" fontId="21" fillId="31" borderId="46" xfId="0" applyFont="1" applyFill="1" applyBorder="1" applyAlignment="1">
      <alignment vertical="center" wrapText="1"/>
    </xf>
    <xf numFmtId="0" fontId="21" fillId="31" borderId="49" xfId="0" applyFont="1" applyFill="1" applyBorder="1" applyAlignment="1">
      <alignment vertical="center" wrapText="1"/>
    </xf>
    <xf numFmtId="165" fontId="21" fillId="31" borderId="46" xfId="0" applyNumberFormat="1" applyFont="1" applyFill="1" applyBorder="1" applyAlignment="1">
      <alignment horizontal="left" vertical="center" wrapText="1"/>
    </xf>
    <xf numFmtId="0" fontId="21" fillId="43" borderId="94" xfId="0" applyFont="1" applyFill="1" applyBorder="1" applyAlignment="1">
      <alignment horizontal="left" vertical="center" wrapText="1"/>
    </xf>
    <xf numFmtId="0" fontId="21" fillId="43" borderId="94" xfId="0" applyFont="1" applyFill="1" applyBorder="1" applyAlignment="1">
      <alignment vertical="center" wrapText="1"/>
    </xf>
    <xf numFmtId="0" fontId="21" fillId="43" borderId="45" xfId="0" applyFont="1" applyFill="1" applyBorder="1" applyAlignment="1">
      <alignment vertical="center" wrapText="1"/>
    </xf>
    <xf numFmtId="165" fontId="21" fillId="43" borderId="0" xfId="0" applyNumberFormat="1" applyFont="1" applyFill="1" applyBorder="1" applyAlignment="1">
      <alignment horizontal="left" vertical="center" wrapText="1"/>
    </xf>
    <xf numFmtId="0" fontId="21" fillId="43" borderId="92" xfId="0" applyFont="1" applyFill="1" applyBorder="1" applyAlignment="1">
      <alignment horizontal="center" vertical="center" wrapText="1"/>
    </xf>
    <xf numFmtId="16" fontId="17" fillId="43" borderId="71" xfId="0" applyNumberFormat="1" applyFont="1" applyFill="1" applyBorder="1" applyAlignment="1">
      <alignment horizontal="right" vertical="center"/>
    </xf>
    <xf numFmtId="0" fontId="17" fillId="43" borderId="71" xfId="0" applyFont="1" applyFill="1" applyBorder="1" applyAlignment="1">
      <alignment horizontal="center" vertical="center"/>
    </xf>
    <xf numFmtId="0" fontId="17" fillId="43" borderId="45" xfId="0" applyFont="1" applyFill="1" applyBorder="1" applyAlignment="1">
      <alignment horizontal="center" vertical="center"/>
    </xf>
    <xf numFmtId="0" fontId="17" fillId="43" borderId="59" xfId="0" applyFont="1" applyFill="1" applyBorder="1" applyAlignment="1">
      <alignment horizontal="center" vertical="center"/>
    </xf>
    <xf numFmtId="0" fontId="17" fillId="43" borderId="71" xfId="0" applyFont="1" applyFill="1" applyBorder="1" applyAlignment="1">
      <alignment horizontal="right" vertical="center"/>
    </xf>
    <xf numFmtId="0" fontId="17" fillId="43" borderId="59" xfId="0" applyFont="1" applyFill="1" applyBorder="1" applyAlignment="1">
      <alignment horizontal="right" vertical="center"/>
    </xf>
    <xf numFmtId="0" fontId="17" fillId="43" borderId="24" xfId="0" applyFont="1" applyFill="1" applyBorder="1" applyAlignment="1">
      <alignment horizontal="center" vertical="center"/>
    </xf>
    <xf numFmtId="16" fontId="17" fillId="43" borderId="59" xfId="0" applyNumberFormat="1" applyFont="1" applyFill="1" applyBorder="1" applyAlignment="1">
      <alignment horizontal="right" vertical="center"/>
    </xf>
    <xf numFmtId="0" fontId="17" fillId="43" borderId="46" xfId="0" applyFont="1" applyFill="1" applyBorder="1" applyAlignment="1">
      <alignment horizontal="center" vertical="center"/>
    </xf>
    <xf numFmtId="0" fontId="21" fillId="43" borderId="71" xfId="0" applyFont="1" applyFill="1" applyBorder="1" applyAlignment="1">
      <alignment horizontal="left" vertical="center" wrapText="1"/>
    </xf>
    <xf numFmtId="0" fontId="21" fillId="43" borderId="71" xfId="0" applyFont="1" applyFill="1" applyBorder="1" applyAlignment="1">
      <alignment vertical="center" wrapText="1"/>
    </xf>
    <xf numFmtId="0" fontId="21" fillId="43" borderId="24" xfId="0" applyFont="1" applyFill="1" applyBorder="1" applyAlignment="1">
      <alignment horizontal="center" vertical="center" wrapText="1"/>
    </xf>
    <xf numFmtId="0" fontId="21" fillId="43" borderId="0" xfId="0" applyFont="1" applyFill="1" applyBorder="1" applyAlignment="1">
      <alignment horizontal="left" vertical="center" wrapText="1"/>
    </xf>
    <xf numFmtId="0" fontId="21" fillId="43" borderId="0" xfId="0" applyFont="1" applyFill="1" applyBorder="1" applyAlignment="1">
      <alignment vertical="center" wrapText="1"/>
    </xf>
    <xf numFmtId="0" fontId="21" fillId="43" borderId="28" xfId="0" applyFont="1" applyFill="1" applyBorder="1" applyAlignment="1">
      <alignment vertical="center" wrapText="1"/>
    </xf>
    <xf numFmtId="0" fontId="21" fillId="43" borderId="93" xfId="0" applyFont="1" applyFill="1" applyBorder="1" applyAlignment="1">
      <alignment horizontal="center" vertical="center" wrapText="1"/>
    </xf>
    <xf numFmtId="16" fontId="17" fillId="43" borderId="0" xfId="0" applyNumberFormat="1" applyFont="1" applyFill="1" applyBorder="1" applyAlignment="1">
      <alignment horizontal="right" vertical="center"/>
    </xf>
    <xf numFmtId="0" fontId="17" fillId="43" borderId="0" xfId="0" applyFont="1" applyFill="1" applyBorder="1" applyAlignment="1">
      <alignment horizontal="center" vertical="center"/>
    </xf>
    <xf numFmtId="0" fontId="21" fillId="0" borderId="48" xfId="0" applyFont="1" applyBorder="1" applyAlignment="1">
      <alignment horizontal="left" vertical="center" wrapText="1"/>
    </xf>
    <xf numFmtId="9" fontId="17" fillId="0" borderId="21" xfId="0" applyNumberFormat="1" applyFont="1" applyBorder="1" applyAlignment="1">
      <alignment horizontal="center" vertical="center"/>
    </xf>
    <xf numFmtId="164" fontId="17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37" borderId="39" xfId="0" applyFont="1" applyFill="1" applyBorder="1" applyAlignment="1">
      <alignment horizontal="center" vertical="center"/>
    </xf>
    <xf numFmtId="0" fontId="17" fillId="37" borderId="11" xfId="0" applyFont="1" applyFill="1" applyBorder="1" applyAlignment="1">
      <alignment horizontal="center" vertical="center"/>
    </xf>
    <xf numFmtId="0" fontId="17" fillId="37" borderId="12" xfId="0" applyFont="1" applyFill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39" borderId="39" xfId="0" applyFont="1" applyFill="1" applyBorder="1" applyAlignment="1">
      <alignment horizontal="center" vertical="center"/>
    </xf>
    <xf numFmtId="0" fontId="17" fillId="39" borderId="11" xfId="0" applyFont="1" applyFill="1" applyBorder="1" applyAlignment="1">
      <alignment horizontal="center" vertical="center"/>
    </xf>
    <xf numFmtId="0" fontId="17" fillId="39" borderId="12" xfId="0" applyFont="1" applyFill="1" applyBorder="1" applyAlignment="1">
      <alignment horizontal="center" vertical="center"/>
    </xf>
    <xf numFmtId="0" fontId="17" fillId="0" borderId="8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38" borderId="39" xfId="0" applyFont="1" applyFill="1" applyBorder="1" applyAlignment="1">
      <alignment horizontal="center" vertical="center"/>
    </xf>
    <xf numFmtId="0" fontId="17" fillId="38" borderId="11" xfId="0" applyFont="1" applyFill="1" applyBorder="1" applyAlignment="1">
      <alignment horizontal="center" vertical="center"/>
    </xf>
    <xf numFmtId="0" fontId="17" fillId="38" borderId="33" xfId="0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79" xfId="0" applyFont="1" applyBorder="1" applyAlignment="1">
      <alignment horizontal="center" vertical="center"/>
    </xf>
    <xf numFmtId="0" fontId="17" fillId="38" borderId="12" xfId="0" applyFont="1" applyFill="1" applyBorder="1" applyAlignment="1">
      <alignment horizontal="center" vertical="center"/>
    </xf>
    <xf numFmtId="0" fontId="17" fillId="38" borderId="28" xfId="0" applyFont="1" applyFill="1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9" fontId="17" fillId="0" borderId="19" xfId="0" applyNumberFormat="1" applyFont="1" applyBorder="1" applyAlignment="1">
      <alignment horizontal="center" vertical="center"/>
    </xf>
    <xf numFmtId="164" fontId="17" fillId="0" borderId="15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37" borderId="31" xfId="0" applyFont="1" applyFill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39" borderId="40" xfId="0" applyFont="1" applyFill="1" applyBorder="1" applyAlignment="1">
      <alignment horizontal="center" vertical="center"/>
    </xf>
    <xf numFmtId="0" fontId="17" fillId="39" borderId="15" xfId="0" applyFont="1" applyFill="1" applyBorder="1" applyAlignment="1">
      <alignment horizontal="center" vertical="center"/>
    </xf>
    <xf numFmtId="0" fontId="17" fillId="39" borderId="31" xfId="0" applyFont="1" applyFill="1" applyBorder="1" applyAlignment="1">
      <alignment horizontal="center" vertical="center"/>
    </xf>
    <xf numFmtId="0" fontId="17" fillId="37" borderId="84" xfId="0" applyFont="1" applyFill="1" applyBorder="1" applyAlignment="1">
      <alignment horizontal="center" vertical="center"/>
    </xf>
    <xf numFmtId="0" fontId="17" fillId="38" borderId="40" xfId="0" applyFont="1" applyFill="1" applyBorder="1" applyAlignment="1">
      <alignment horizontal="center" vertical="center"/>
    </xf>
    <xf numFmtId="0" fontId="17" fillId="38" borderId="15" xfId="0" applyFont="1" applyFill="1" applyBorder="1" applyAlignment="1">
      <alignment horizontal="center" vertical="center"/>
    </xf>
    <xf numFmtId="0" fontId="17" fillId="38" borderId="20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39" borderId="33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39" borderId="20" xfId="0" applyFont="1" applyFill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7" fillId="17" borderId="39" xfId="0" applyFont="1" applyFill="1" applyBorder="1" applyAlignment="1">
      <alignment horizontal="center" vertical="center"/>
    </xf>
    <xf numFmtId="0" fontId="17" fillId="17" borderId="11" xfId="0" applyFont="1" applyFill="1" applyBorder="1" applyAlignment="1">
      <alignment horizontal="center" vertical="center"/>
    </xf>
    <xf numFmtId="0" fontId="17" fillId="17" borderId="12" xfId="0" applyFont="1" applyFill="1" applyBorder="1" applyAlignment="1">
      <alignment horizontal="center" vertical="center"/>
    </xf>
    <xf numFmtId="0" fontId="17" fillId="18" borderId="39" xfId="0" applyFont="1" applyFill="1" applyBorder="1" applyAlignment="1">
      <alignment horizontal="center" vertical="center"/>
    </xf>
    <xf numFmtId="0" fontId="17" fillId="18" borderId="11" xfId="0" applyFont="1" applyFill="1" applyBorder="1" applyAlignment="1">
      <alignment horizontal="center" vertical="center"/>
    </xf>
    <xf numFmtId="0" fontId="17" fillId="18" borderId="12" xfId="0" applyFont="1" applyFill="1" applyBorder="1" applyAlignment="1">
      <alignment horizontal="center" vertical="center"/>
    </xf>
    <xf numFmtId="0" fontId="17" fillId="19" borderId="39" xfId="0" applyFont="1" applyFill="1" applyBorder="1" applyAlignment="1">
      <alignment horizontal="center" vertical="center"/>
    </xf>
    <xf numFmtId="0" fontId="17" fillId="19" borderId="11" xfId="0" applyFont="1" applyFill="1" applyBorder="1" applyAlignment="1">
      <alignment horizontal="center" vertical="center"/>
    </xf>
    <xf numFmtId="0" fontId="17" fillId="19" borderId="33" xfId="0" applyFont="1" applyFill="1" applyBorder="1" applyAlignment="1">
      <alignment horizontal="center" vertical="center"/>
    </xf>
    <xf numFmtId="0" fontId="17" fillId="17" borderId="31" xfId="0" applyFont="1" applyFill="1" applyBorder="1" applyAlignment="1">
      <alignment horizontal="center" vertical="center"/>
    </xf>
    <xf numFmtId="0" fontId="17" fillId="18" borderId="40" xfId="0" applyFont="1" applyFill="1" applyBorder="1" applyAlignment="1">
      <alignment horizontal="center" vertical="center"/>
    </xf>
    <xf numFmtId="0" fontId="17" fillId="18" borderId="15" xfId="0" applyFont="1" applyFill="1" applyBorder="1" applyAlignment="1">
      <alignment horizontal="center" vertical="center"/>
    </xf>
    <xf numFmtId="0" fontId="17" fillId="18" borderId="31" xfId="0" applyFont="1" applyFill="1" applyBorder="1" applyAlignment="1">
      <alignment horizontal="center" vertical="center"/>
    </xf>
    <xf numFmtId="0" fontId="17" fillId="19" borderId="40" xfId="0" applyFont="1" applyFill="1" applyBorder="1" applyAlignment="1">
      <alignment horizontal="center" vertical="center"/>
    </xf>
    <xf numFmtId="0" fontId="17" fillId="19" borderId="15" xfId="0" applyFont="1" applyFill="1" applyBorder="1" applyAlignment="1">
      <alignment horizontal="center" vertical="center"/>
    </xf>
    <xf numFmtId="0" fontId="17" fillId="19" borderId="20" xfId="0" applyFont="1" applyFill="1" applyBorder="1" applyAlignment="1">
      <alignment horizontal="center" vertical="center"/>
    </xf>
    <xf numFmtId="164" fontId="17" fillId="0" borderId="20" xfId="0" applyNumberFormat="1" applyFont="1" applyBorder="1" applyAlignment="1">
      <alignment horizontal="center" vertical="center"/>
    </xf>
    <xf numFmtId="0" fontId="17" fillId="17" borderId="22" xfId="0" applyFont="1" applyFill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18" borderId="16" xfId="0" applyFont="1" applyFill="1" applyBorder="1" applyAlignment="1">
      <alignment horizontal="center" vertical="center"/>
    </xf>
    <xf numFmtId="0" fontId="17" fillId="19" borderId="16" xfId="0" applyFont="1" applyFill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18" borderId="32" xfId="0" applyFont="1" applyFill="1" applyBorder="1" applyAlignment="1">
      <alignment horizontal="center" vertical="center"/>
    </xf>
    <xf numFmtId="0" fontId="17" fillId="19" borderId="32" xfId="0" applyFont="1" applyFill="1" applyBorder="1" applyAlignment="1">
      <alignment horizontal="center" vertical="center"/>
    </xf>
    <xf numFmtId="0" fontId="17" fillId="17" borderId="17" xfId="0" applyFont="1" applyFill="1" applyBorder="1" applyAlignment="1">
      <alignment horizontal="center" vertical="center"/>
    </xf>
    <xf numFmtId="0" fontId="17" fillId="18" borderId="20" xfId="0" applyFont="1" applyFill="1" applyBorder="1" applyAlignment="1">
      <alignment horizontal="center" vertical="center"/>
    </xf>
    <xf numFmtId="0" fontId="17" fillId="18" borderId="14" xfId="0" applyFont="1" applyFill="1" applyBorder="1" applyAlignment="1">
      <alignment horizontal="center" vertical="center"/>
    </xf>
    <xf numFmtId="0" fontId="17" fillId="19" borderId="14" xfId="0" applyFont="1" applyFill="1" applyBorder="1" applyAlignment="1">
      <alignment horizontal="center" vertical="center"/>
    </xf>
    <xf numFmtId="0" fontId="17" fillId="47" borderId="52" xfId="0" applyFont="1" applyFill="1" applyBorder="1" applyAlignment="1">
      <alignment horizontal="center" vertical="center"/>
    </xf>
    <xf numFmtId="0" fontId="17" fillId="47" borderId="73" xfId="0" applyFont="1" applyFill="1" applyBorder="1" applyAlignment="1">
      <alignment horizontal="center" vertical="center"/>
    </xf>
    <xf numFmtId="1" fontId="17" fillId="49" borderId="61" xfId="0" applyNumberFormat="1" applyFont="1" applyFill="1" applyBorder="1" applyAlignment="1">
      <alignment horizontal="center" vertical="center"/>
    </xf>
    <xf numFmtId="0" fontId="17" fillId="47" borderId="87" xfId="0" applyFont="1" applyFill="1" applyBorder="1" applyAlignment="1">
      <alignment horizontal="center" vertical="center"/>
    </xf>
    <xf numFmtId="0" fontId="41" fillId="47" borderId="51" xfId="2" applyFont="1" applyFill="1" applyBorder="1" applyAlignment="1">
      <alignment horizontal="center" vertical="center"/>
    </xf>
    <xf numFmtId="0" fontId="41" fillId="47" borderId="53" xfId="2" applyFont="1" applyFill="1" applyBorder="1" applyAlignment="1">
      <alignment horizontal="center" vertical="center"/>
    </xf>
    <xf numFmtId="0" fontId="41" fillId="45" borderId="52" xfId="1" applyFont="1" applyBorder="1" applyAlignment="1">
      <alignment horizontal="center" vertical="center"/>
    </xf>
    <xf numFmtId="0" fontId="41" fillId="22" borderId="83" xfId="2" applyFont="1" applyFill="1" applyBorder="1" applyAlignment="1">
      <alignment horizontal="center" vertical="center"/>
    </xf>
    <xf numFmtId="0" fontId="41" fillId="22" borderId="52" xfId="1" applyFont="1" applyFill="1" applyBorder="1" applyAlignment="1">
      <alignment horizontal="center" vertical="center"/>
    </xf>
    <xf numFmtId="0" fontId="41" fillId="45" borderId="53" xfId="1" applyFont="1" applyBorder="1" applyAlignment="1">
      <alignment horizontal="center" vertical="center"/>
    </xf>
    <xf numFmtId="0" fontId="41" fillId="47" borderId="52" xfId="2" applyFont="1" applyFill="1" applyBorder="1" applyAlignment="1">
      <alignment horizontal="center" vertical="center"/>
    </xf>
    <xf numFmtId="0" fontId="41" fillId="22" borderId="61" xfId="2" applyFont="1" applyFill="1" applyBorder="1" applyAlignment="1">
      <alignment horizontal="center" vertical="center"/>
    </xf>
    <xf numFmtId="0" fontId="41" fillId="45" borderId="50" xfId="1" applyFont="1" applyBorder="1" applyAlignment="1">
      <alignment horizontal="center" vertical="center"/>
    </xf>
    <xf numFmtId="0" fontId="41" fillId="47" borderId="90" xfId="2" applyFont="1" applyFill="1" applyBorder="1" applyAlignment="1">
      <alignment horizontal="center" vertical="center"/>
    </xf>
    <xf numFmtId="0" fontId="41" fillId="45" borderId="57" xfId="1" applyFont="1" applyBorder="1" applyAlignment="1">
      <alignment horizontal="center" vertical="center"/>
    </xf>
    <xf numFmtId="0" fontId="41" fillId="47" borderId="89" xfId="2" applyFont="1" applyFill="1" applyBorder="1" applyAlignment="1">
      <alignment horizontal="center" vertical="center"/>
    </xf>
    <xf numFmtId="1" fontId="41" fillId="45" borderId="61" xfId="1" applyNumberFormat="1" applyFont="1" applyBorder="1" applyAlignment="1">
      <alignment horizontal="center" vertical="center"/>
    </xf>
    <xf numFmtId="0" fontId="41" fillId="45" borderId="61" xfId="1" applyFont="1" applyBorder="1" applyAlignment="1">
      <alignment horizontal="center" vertical="center"/>
    </xf>
    <xf numFmtId="0" fontId="17" fillId="37" borderId="87" xfId="0" applyFont="1" applyFill="1" applyBorder="1" applyAlignment="1">
      <alignment horizontal="center" vertical="center"/>
    </xf>
    <xf numFmtId="0" fontId="17" fillId="22" borderId="88" xfId="0" applyFont="1" applyFill="1" applyBorder="1" applyAlignment="1">
      <alignment horizontal="center" vertical="center"/>
    </xf>
    <xf numFmtId="0" fontId="41" fillId="45" borderId="87" xfId="1" applyFont="1" applyBorder="1" applyAlignment="1">
      <alignment horizontal="center" vertical="center"/>
    </xf>
    <xf numFmtId="0" fontId="41" fillId="47" borderId="95" xfId="2" applyFont="1" applyFill="1" applyBorder="1" applyAlignment="1">
      <alignment horizontal="center" vertical="center"/>
    </xf>
    <xf numFmtId="0" fontId="17" fillId="0" borderId="88" xfId="0" applyFont="1" applyBorder="1" applyAlignment="1">
      <alignment horizontal="center" vertical="center"/>
    </xf>
    <xf numFmtId="0" fontId="41" fillId="48" borderId="87" xfId="1" applyFont="1" applyFill="1" applyBorder="1" applyAlignment="1">
      <alignment horizontal="center" vertical="center"/>
    </xf>
    <xf numFmtId="0" fontId="41" fillId="48" borderId="88" xfId="1" applyFont="1" applyFill="1" applyBorder="1" applyAlignment="1">
      <alignment horizontal="center" vertical="center"/>
    </xf>
    <xf numFmtId="0" fontId="17" fillId="18" borderId="87" xfId="0" applyFont="1" applyFill="1" applyBorder="1" applyAlignment="1">
      <alignment horizontal="center" vertical="center"/>
    </xf>
    <xf numFmtId="0" fontId="17" fillId="38" borderId="87" xfId="0" applyFont="1" applyFill="1" applyBorder="1" applyAlignment="1">
      <alignment horizontal="center" vertical="center"/>
    </xf>
    <xf numFmtId="0" fontId="17" fillId="49" borderId="87" xfId="0" applyFont="1" applyFill="1" applyBorder="1" applyAlignment="1">
      <alignment horizontal="center" vertical="center"/>
    </xf>
    <xf numFmtId="0" fontId="17" fillId="16" borderId="49" xfId="0" applyFont="1" applyFill="1" applyBorder="1" applyAlignment="1">
      <alignment horizontal="center" vertical="center"/>
    </xf>
    <xf numFmtId="0" fontId="17" fillId="37" borderId="51" xfId="0" applyFont="1" applyFill="1" applyBorder="1" applyAlignment="1">
      <alignment horizontal="center" vertical="center"/>
    </xf>
    <xf numFmtId="0" fontId="17" fillId="22" borderId="96" xfId="0" applyFont="1" applyFill="1" applyBorder="1" applyAlignment="1">
      <alignment horizontal="center" vertical="center"/>
    </xf>
    <xf numFmtId="0" fontId="17" fillId="37" borderId="53" xfId="0" applyFont="1" applyFill="1" applyBorder="1" applyAlignment="1">
      <alignment horizontal="center" vertical="center"/>
    </xf>
    <xf numFmtId="0" fontId="17" fillId="47" borderId="53" xfId="0" applyFont="1" applyFill="1" applyBorder="1" applyAlignment="1">
      <alignment horizontal="center" vertical="center"/>
    </xf>
    <xf numFmtId="0" fontId="0" fillId="0" borderId="0" xfId="0"/>
    <xf numFmtId="0" fontId="17" fillId="50" borderId="57" xfId="0" applyFont="1" applyFill="1" applyBorder="1" applyAlignment="1">
      <alignment horizontal="center" vertical="center"/>
    </xf>
    <xf numFmtId="0" fontId="17" fillId="50" borderId="52" xfId="0" applyFont="1" applyFill="1" applyBorder="1" applyAlignment="1">
      <alignment horizontal="center" vertical="center"/>
    </xf>
    <xf numFmtId="0" fontId="17" fillId="50" borderId="65" xfId="0" applyFont="1" applyFill="1" applyBorder="1" applyAlignment="1">
      <alignment horizontal="center" vertical="center"/>
    </xf>
    <xf numFmtId="0" fontId="17" fillId="50" borderId="87" xfId="0" applyFont="1" applyFill="1" applyBorder="1" applyAlignment="1">
      <alignment horizontal="center" vertical="center"/>
    </xf>
    <xf numFmtId="0" fontId="17" fillId="51" borderId="50" xfId="0" applyFont="1" applyFill="1" applyBorder="1" applyAlignment="1">
      <alignment horizontal="center" vertical="center"/>
    </xf>
    <xf numFmtId="0" fontId="21" fillId="50" borderId="0" xfId="0" applyFont="1" applyFill="1" applyBorder="1" applyAlignment="1">
      <alignment horizontal="left" vertical="center" wrapText="1"/>
    </xf>
    <xf numFmtId="0" fontId="21" fillId="50" borderId="0" xfId="0" applyFont="1" applyFill="1" applyBorder="1" applyAlignment="1">
      <alignment vertical="center" wrapText="1"/>
    </xf>
    <xf numFmtId="0" fontId="17" fillId="50" borderId="61" xfId="0" applyFont="1" applyFill="1" applyBorder="1" applyAlignment="1">
      <alignment horizontal="center" vertical="center"/>
    </xf>
    <xf numFmtId="0" fontId="17" fillId="50" borderId="98" xfId="0" applyFont="1" applyFill="1" applyBorder="1" applyAlignment="1">
      <alignment horizontal="center" vertical="center"/>
    </xf>
    <xf numFmtId="0" fontId="17" fillId="50" borderId="99" xfId="0" applyFont="1" applyFill="1" applyBorder="1" applyAlignment="1">
      <alignment horizontal="center" vertical="center"/>
    </xf>
    <xf numFmtId="0" fontId="17" fillId="50" borderId="100" xfId="0" applyFont="1" applyFill="1" applyBorder="1" applyAlignment="1">
      <alignment horizontal="center" vertical="center"/>
    </xf>
    <xf numFmtId="0" fontId="17" fillId="51" borderId="101" xfId="0" applyFont="1" applyFill="1" applyBorder="1" applyAlignment="1">
      <alignment horizontal="center" vertical="center"/>
    </xf>
    <xf numFmtId="0" fontId="17" fillId="50" borderId="101" xfId="0" applyFont="1" applyFill="1" applyBorder="1" applyAlignment="1">
      <alignment horizontal="center" vertical="center"/>
    </xf>
    <xf numFmtId="0" fontId="17" fillId="52" borderId="101" xfId="0" applyFont="1" applyFill="1" applyBorder="1" applyAlignment="1">
      <alignment horizontal="center" vertical="center"/>
    </xf>
    <xf numFmtId="0" fontId="17" fillId="50" borderId="102" xfId="0" applyFont="1" applyFill="1" applyBorder="1" applyAlignment="1">
      <alignment horizontal="center" vertical="center"/>
    </xf>
    <xf numFmtId="0" fontId="17" fillId="53" borderId="99" xfId="0" applyFont="1" applyFill="1" applyBorder="1" applyAlignment="1">
      <alignment horizontal="center" vertical="center"/>
    </xf>
    <xf numFmtId="0" fontId="17" fillId="54" borderId="54" xfId="0" applyFont="1" applyFill="1" applyBorder="1" applyAlignment="1">
      <alignment horizontal="center" vertical="center"/>
    </xf>
    <xf numFmtId="0" fontId="17" fillId="54" borderId="55" xfId="0" applyFont="1" applyFill="1" applyBorder="1" applyAlignment="1">
      <alignment horizontal="center" vertical="center"/>
    </xf>
    <xf numFmtId="0" fontId="17" fillId="55" borderId="54" xfId="0" applyFont="1" applyFill="1" applyBorder="1" applyAlignment="1">
      <alignment horizontal="center" vertical="center"/>
    </xf>
    <xf numFmtId="0" fontId="17" fillId="23" borderId="54" xfId="0" applyFont="1" applyFill="1" applyBorder="1" applyAlignment="1">
      <alignment horizontal="center" vertical="center"/>
    </xf>
    <xf numFmtId="0" fontId="24" fillId="56" borderId="0" xfId="0" applyFont="1" applyFill="1"/>
    <xf numFmtId="9" fontId="17" fillId="57" borderId="72" xfId="0" applyNumberFormat="1" applyFont="1" applyFill="1" applyBorder="1" applyAlignment="1">
      <alignment horizontal="center" vertical="center"/>
    </xf>
    <xf numFmtId="1" fontId="17" fillId="57" borderId="52" xfId="0" applyNumberFormat="1" applyFont="1" applyFill="1" applyBorder="1" applyAlignment="1">
      <alignment horizontal="center" vertical="center"/>
    </xf>
    <xf numFmtId="0" fontId="17" fillId="57" borderId="52" xfId="0" applyFont="1" applyFill="1" applyBorder="1" applyAlignment="1">
      <alignment horizontal="center" vertical="center"/>
    </xf>
    <xf numFmtId="0" fontId="17" fillId="50" borderId="103" xfId="0" applyFont="1" applyFill="1" applyBorder="1" applyAlignment="1">
      <alignment horizontal="center" vertical="center"/>
    </xf>
    <xf numFmtId="0" fontId="17" fillId="50" borderId="84" xfId="0" applyFont="1" applyFill="1" applyBorder="1" applyAlignment="1">
      <alignment horizontal="center" vertical="center"/>
    </xf>
    <xf numFmtId="0" fontId="17" fillId="51" borderId="84" xfId="0" applyFont="1" applyFill="1" applyBorder="1" applyAlignment="1">
      <alignment horizontal="center" vertical="center"/>
    </xf>
    <xf numFmtId="0" fontId="17" fillId="52" borderId="84" xfId="0" applyFont="1" applyFill="1" applyBorder="1" applyAlignment="1">
      <alignment horizontal="center" vertical="center"/>
    </xf>
    <xf numFmtId="0" fontId="17" fillId="50" borderId="104" xfId="0" applyFont="1" applyFill="1" applyBorder="1" applyAlignment="1">
      <alignment horizontal="center" vertical="center"/>
    </xf>
    <xf numFmtId="0" fontId="17" fillId="53" borderId="84" xfId="0" applyFont="1" applyFill="1" applyBorder="1" applyAlignment="1">
      <alignment horizontal="center" vertical="center"/>
    </xf>
    <xf numFmtId="0" fontId="21" fillId="50" borderId="50" xfId="0" applyFont="1" applyFill="1" applyBorder="1" applyAlignment="1">
      <alignment vertical="center" wrapText="1"/>
    </xf>
    <xf numFmtId="165" fontId="21" fillId="50" borderId="50" xfId="0" applyNumberFormat="1" applyFont="1" applyFill="1" applyBorder="1" applyAlignment="1">
      <alignment horizontal="left" vertical="center" wrapText="1"/>
    </xf>
    <xf numFmtId="0" fontId="21" fillId="50" borderId="51" xfId="0" applyFont="1" applyFill="1" applyBorder="1" applyAlignment="1">
      <alignment horizontal="center" vertical="center" wrapText="1"/>
    </xf>
    <xf numFmtId="0" fontId="21" fillId="50" borderId="54" xfId="0" applyFont="1" applyFill="1" applyBorder="1" applyAlignment="1">
      <alignment vertical="center" wrapText="1"/>
    </xf>
    <xf numFmtId="165" fontId="21" fillId="50" borderId="61" xfId="0" applyNumberFormat="1" applyFont="1" applyFill="1" applyBorder="1" applyAlignment="1">
      <alignment horizontal="left" vertical="center" wrapText="1"/>
    </xf>
    <xf numFmtId="0" fontId="21" fillId="50" borderId="73" xfId="0" applyFont="1" applyFill="1" applyBorder="1" applyAlignment="1">
      <alignment horizontal="center" vertical="center" wrapText="1"/>
    </xf>
    <xf numFmtId="0" fontId="21" fillId="50" borderId="52" xfId="0" applyFont="1" applyFill="1" applyBorder="1" applyAlignment="1">
      <alignment vertical="center" wrapText="1"/>
    </xf>
    <xf numFmtId="165" fontId="21" fillId="50" borderId="52" xfId="0" applyNumberFormat="1" applyFont="1" applyFill="1" applyBorder="1" applyAlignment="1">
      <alignment horizontal="left" vertical="center" wrapText="1"/>
    </xf>
    <xf numFmtId="0" fontId="21" fillId="50" borderId="53" xfId="0" applyFont="1" applyFill="1" applyBorder="1" applyAlignment="1">
      <alignment horizontal="center" vertical="center" wrapText="1"/>
    </xf>
    <xf numFmtId="0" fontId="17" fillId="50" borderId="53" xfId="0" applyFont="1" applyFill="1" applyBorder="1" applyAlignment="1">
      <alignment horizontal="center" vertical="center"/>
    </xf>
    <xf numFmtId="0" fontId="17" fillId="50" borderId="88" xfId="0" applyFont="1" applyFill="1" applyBorder="1" applyAlignment="1">
      <alignment horizontal="center" vertical="center"/>
    </xf>
    <xf numFmtId="0" fontId="17" fillId="50" borderId="50" xfId="0" applyFont="1" applyFill="1" applyBorder="1" applyAlignment="1">
      <alignment horizontal="center" vertical="center"/>
    </xf>
    <xf numFmtId="0" fontId="17" fillId="52" borderId="52" xfId="0" applyFont="1" applyFill="1" applyBorder="1" applyAlignment="1">
      <alignment horizontal="center" vertical="center"/>
    </xf>
    <xf numFmtId="0" fontId="17" fillId="50" borderId="73" xfId="0" applyFont="1" applyFill="1" applyBorder="1" applyAlignment="1">
      <alignment horizontal="center" vertical="center"/>
    </xf>
    <xf numFmtId="0" fontId="17" fillId="50" borderId="51" xfId="0" applyFont="1" applyFill="1" applyBorder="1" applyAlignment="1">
      <alignment horizontal="center" vertical="center"/>
    </xf>
    <xf numFmtId="0" fontId="17" fillId="50" borderId="89" xfId="2" applyFont="1" applyFill="1" applyBorder="1" applyAlignment="1">
      <alignment horizontal="center" vertical="center"/>
    </xf>
    <xf numFmtId="0" fontId="17" fillId="53" borderId="52" xfId="0" applyFont="1" applyFill="1" applyBorder="1" applyAlignment="1">
      <alignment horizontal="center" vertical="center"/>
    </xf>
    <xf numFmtId="0" fontId="17" fillId="53" borderId="53" xfId="0" applyFont="1" applyFill="1" applyBorder="1" applyAlignment="1">
      <alignment horizontal="center" vertical="center"/>
    </xf>
    <xf numFmtId="0" fontId="17" fillId="31" borderId="97" xfId="0" applyFont="1" applyFill="1" applyBorder="1" applyAlignment="1">
      <alignment horizontal="center" vertical="center"/>
    </xf>
    <xf numFmtId="0" fontId="17" fillId="47" borderId="84" xfId="0" applyFont="1" applyFill="1" applyBorder="1" applyAlignment="1">
      <alignment horizontal="center" vertical="center"/>
    </xf>
    <xf numFmtId="0" fontId="17" fillId="50" borderId="105" xfId="0" applyFont="1" applyFill="1" applyBorder="1" applyAlignment="1">
      <alignment horizontal="center" vertical="center"/>
    </xf>
    <xf numFmtId="0" fontId="17" fillId="31" borderId="53" xfId="0" applyFont="1" applyFill="1" applyBorder="1" applyAlignment="1">
      <alignment horizontal="center" vertical="center"/>
    </xf>
    <xf numFmtId="0" fontId="17" fillId="31" borderId="106" xfId="0" applyFont="1" applyFill="1" applyBorder="1" applyAlignment="1">
      <alignment horizontal="center" vertical="center"/>
    </xf>
    <xf numFmtId="0" fontId="17" fillId="31" borderId="108" xfId="0" applyFont="1" applyFill="1" applyBorder="1" applyAlignment="1">
      <alignment horizontal="center" vertical="center"/>
    </xf>
    <xf numFmtId="0" fontId="17" fillId="31" borderId="16" xfId="0" applyFont="1" applyFill="1" applyBorder="1" applyAlignment="1">
      <alignment horizontal="center" vertical="center"/>
    </xf>
    <xf numFmtId="0" fontId="17" fillId="36" borderId="16" xfId="0" applyFont="1" applyFill="1" applyBorder="1" applyAlignment="1">
      <alignment horizontal="center" vertical="center"/>
    </xf>
    <xf numFmtId="0" fontId="17" fillId="31" borderId="107" xfId="0" applyFont="1" applyFill="1" applyBorder="1" applyAlignment="1">
      <alignment horizontal="center" vertical="center"/>
    </xf>
    <xf numFmtId="0" fontId="17" fillId="50" borderId="109" xfId="0" applyFont="1" applyFill="1" applyBorder="1" applyAlignment="1">
      <alignment horizontal="center" vertical="center"/>
    </xf>
    <xf numFmtId="0" fontId="17" fillId="47" borderId="109" xfId="0" applyFont="1" applyFill="1" applyBorder="1" applyAlignment="1">
      <alignment horizontal="center" vertical="center"/>
    </xf>
    <xf numFmtId="0" fontId="17" fillId="50" borderId="107" xfId="0" applyFont="1" applyFill="1" applyBorder="1" applyAlignment="1">
      <alignment horizontal="center" vertical="center"/>
    </xf>
    <xf numFmtId="0" fontId="17" fillId="51" borderId="109" xfId="0" applyFont="1" applyFill="1" applyBorder="1" applyAlignment="1">
      <alignment horizontal="center" vertical="center"/>
    </xf>
    <xf numFmtId="0" fontId="17" fillId="50" borderId="110" xfId="0" applyFont="1" applyFill="1" applyBorder="1" applyAlignment="1">
      <alignment horizontal="center" vertical="center"/>
    </xf>
    <xf numFmtId="0" fontId="17" fillId="31" borderId="111" xfId="0" applyFont="1" applyFill="1" applyBorder="1" applyAlignment="1">
      <alignment horizontal="center" vertical="center"/>
    </xf>
    <xf numFmtId="0" fontId="17" fillId="50" borderId="112" xfId="0" applyFont="1" applyFill="1" applyBorder="1" applyAlignment="1">
      <alignment horizontal="center" vertical="center"/>
    </xf>
    <xf numFmtId="0" fontId="17" fillId="53" borderId="109" xfId="0" applyFont="1" applyFill="1" applyBorder="1" applyAlignment="1">
      <alignment horizontal="center" vertical="center"/>
    </xf>
    <xf numFmtId="0" fontId="44" fillId="22" borderId="52" xfId="1" applyFont="1" applyFill="1" applyBorder="1" applyAlignment="1">
      <alignment horizontal="center" vertical="center"/>
    </xf>
    <xf numFmtId="0" fontId="0" fillId="0" borderId="0" xfId="0"/>
    <xf numFmtId="0" fontId="44" fillId="22" borderId="52" xfId="2" applyFont="1" applyFill="1" applyBorder="1" applyAlignment="1">
      <alignment horizontal="center" vertical="center"/>
    </xf>
    <xf numFmtId="0" fontId="44" fillId="48" borderId="52" xfId="1" applyFont="1" applyFill="1" applyBorder="1" applyAlignment="1">
      <alignment horizontal="center" vertical="center"/>
    </xf>
    <xf numFmtId="0" fontId="44" fillId="48" borderId="87" xfId="1" applyFont="1" applyFill="1" applyBorder="1" applyAlignment="1">
      <alignment horizontal="center" vertical="center"/>
    </xf>
    <xf numFmtId="1" fontId="17" fillId="0" borderId="52" xfId="0" applyNumberFormat="1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44" fillId="22" borderId="61" xfId="2" applyFont="1" applyFill="1" applyBorder="1" applyAlignment="1">
      <alignment horizontal="center" vertical="center"/>
    </xf>
    <xf numFmtId="0" fontId="44" fillId="0" borderId="52" xfId="2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17" fillId="58" borderId="16" xfId="0" applyFont="1" applyFill="1" applyBorder="1" applyAlignment="1">
      <alignment horizontal="center" vertical="center"/>
    </xf>
    <xf numFmtId="0" fontId="17" fillId="58" borderId="61" xfId="0" applyFont="1" applyFill="1" applyBorder="1" applyAlignment="1">
      <alignment horizontal="center" vertical="center"/>
    </xf>
    <xf numFmtId="0" fontId="17" fillId="58" borderId="108" xfId="0" applyFont="1" applyFill="1" applyBorder="1" applyAlignment="1">
      <alignment horizontal="center" vertical="center"/>
    </xf>
    <xf numFmtId="0" fontId="17" fillId="59" borderId="53" xfId="0" applyFont="1" applyFill="1" applyBorder="1" applyAlignment="1">
      <alignment horizontal="center" vertical="center"/>
    </xf>
    <xf numFmtId="0" fontId="17" fillId="60" borderId="52" xfId="0" applyFont="1" applyFill="1" applyBorder="1" applyAlignment="1">
      <alignment horizontal="center" vertical="center"/>
    </xf>
    <xf numFmtId="0" fontId="17" fillId="59" borderId="52" xfId="0" applyFont="1" applyFill="1" applyBorder="1" applyAlignment="1">
      <alignment horizontal="center" vertical="center"/>
    </xf>
    <xf numFmtId="0" fontId="17" fillId="61" borderId="89" xfId="0" applyFont="1" applyFill="1" applyBorder="1" applyAlignment="1">
      <alignment horizontal="center" vertical="center"/>
    </xf>
    <xf numFmtId="0" fontId="17" fillId="59" borderId="89" xfId="0" applyFont="1" applyFill="1" applyBorder="1" applyAlignment="1">
      <alignment horizontal="center" vertical="center"/>
    </xf>
    <xf numFmtId="0" fontId="17" fillId="62" borderId="52" xfId="0" applyFont="1" applyFill="1" applyBorder="1" applyAlignment="1">
      <alignment horizontal="center" vertical="center"/>
    </xf>
    <xf numFmtId="0" fontId="17" fillId="47" borderId="57" xfId="0" applyFont="1" applyFill="1" applyBorder="1" applyAlignment="1">
      <alignment horizontal="center" vertical="center"/>
    </xf>
    <xf numFmtId="0" fontId="41" fillId="47" borderId="87" xfId="1" applyFont="1" applyFill="1" applyBorder="1" applyAlignment="1">
      <alignment horizontal="center" vertical="center"/>
    </xf>
    <xf numFmtId="1" fontId="17" fillId="47" borderId="52" xfId="0" applyNumberFormat="1" applyFont="1" applyFill="1" applyBorder="1" applyAlignment="1">
      <alignment horizontal="center" vertical="center"/>
    </xf>
    <xf numFmtId="0" fontId="41" fillId="59" borderId="52" xfId="2" applyFont="1" applyFill="1" applyBorder="1" applyAlignment="1">
      <alignment horizontal="center" vertical="center"/>
    </xf>
    <xf numFmtId="1" fontId="17" fillId="63" borderId="52" xfId="0" applyNumberFormat="1" applyFont="1" applyFill="1" applyBorder="1" applyAlignment="1">
      <alignment horizontal="center" vertical="center"/>
    </xf>
    <xf numFmtId="1" fontId="17" fillId="61" borderId="52" xfId="0" applyNumberFormat="1" applyFont="1" applyFill="1" applyBorder="1" applyAlignment="1">
      <alignment horizontal="center" vertical="center"/>
    </xf>
    <xf numFmtId="1" fontId="17" fillId="59" borderId="52" xfId="0" applyNumberFormat="1" applyFont="1" applyFill="1" applyBorder="1" applyAlignment="1">
      <alignment horizontal="center" vertical="center"/>
    </xf>
    <xf numFmtId="0" fontId="0" fillId="47" borderId="0" xfId="0" applyFill="1"/>
    <xf numFmtId="0" fontId="0" fillId="59" borderId="0" xfId="0" applyFill="1"/>
    <xf numFmtId="1" fontId="17" fillId="62" borderId="52" xfId="0" applyNumberFormat="1" applyFont="1" applyFill="1" applyBorder="1" applyAlignment="1">
      <alignment horizontal="center" vertical="center"/>
    </xf>
    <xf numFmtId="0" fontId="46" fillId="2" borderId="0" xfId="0" applyFont="1" applyFill="1" applyAlignment="1">
      <alignment horizontal="center" vertical="center"/>
    </xf>
    <xf numFmtId="0" fontId="46" fillId="2" borderId="0" xfId="0" applyFont="1" applyFill="1" applyAlignment="1">
      <alignment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22" borderId="0" xfId="0" applyFont="1" applyFill="1" applyAlignment="1">
      <alignment vertical="center"/>
    </xf>
    <xf numFmtId="0" fontId="51" fillId="2" borderId="0" xfId="0" applyFont="1" applyFill="1" applyAlignment="1">
      <alignment vertical="center"/>
    </xf>
    <xf numFmtId="0" fontId="52" fillId="35" borderId="0" xfId="0" applyFont="1" applyFill="1" applyAlignment="1">
      <alignment vertical="center"/>
    </xf>
    <xf numFmtId="0" fontId="53" fillId="2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6" fillId="0" borderId="0" xfId="0" applyFont="1"/>
    <xf numFmtId="0" fontId="55" fillId="0" borderId="0" xfId="0" applyFont="1" applyBorder="1"/>
    <xf numFmtId="0" fontId="20" fillId="2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57" fillId="23" borderId="35" xfId="0" applyFont="1" applyFill="1" applyBorder="1" applyAlignment="1">
      <alignment horizontal="center" vertical="center"/>
    </xf>
    <xf numFmtId="0" fontId="44" fillId="36" borderId="35" xfId="0" applyFont="1" applyFill="1" applyBorder="1" applyAlignment="1">
      <alignment horizontal="center" vertical="center"/>
    </xf>
    <xf numFmtId="0" fontId="58" fillId="45" borderId="35" xfId="1" applyFont="1" applyBorder="1" applyAlignment="1">
      <alignment horizontal="center" vertical="center"/>
    </xf>
    <xf numFmtId="0" fontId="59" fillId="0" borderId="0" xfId="0" applyFont="1"/>
    <xf numFmtId="0" fontId="45" fillId="47" borderId="35" xfId="2" applyFont="1" applyFill="1" applyBorder="1" applyAlignment="1">
      <alignment horizontal="center" vertical="center"/>
    </xf>
    <xf numFmtId="0" fontId="40" fillId="50" borderId="35" xfId="0" applyFont="1" applyFill="1" applyBorder="1" applyAlignment="1">
      <alignment vertical="center"/>
    </xf>
    <xf numFmtId="0" fontId="40" fillId="57" borderId="35" xfId="0" applyFont="1" applyFill="1" applyBorder="1" applyAlignment="1">
      <alignment vertical="center"/>
    </xf>
    <xf numFmtId="0" fontId="60" fillId="22" borderId="0" xfId="0" applyFont="1" applyFill="1" applyAlignment="1">
      <alignment vertical="center"/>
    </xf>
    <xf numFmtId="0" fontId="44" fillId="47" borderId="51" xfId="2" applyFont="1" applyFill="1" applyBorder="1" applyAlignment="1">
      <alignment horizontal="center" vertical="center"/>
    </xf>
    <xf numFmtId="0" fontId="44" fillId="47" borderId="53" xfId="2" applyFont="1" applyFill="1" applyBorder="1" applyAlignment="1">
      <alignment horizontal="center" vertical="center"/>
    </xf>
    <xf numFmtId="0" fontId="44" fillId="59" borderId="53" xfId="1" applyFont="1" applyFill="1" applyBorder="1" applyAlignment="1">
      <alignment horizontal="center" vertical="center"/>
    </xf>
    <xf numFmtId="0" fontId="44" fillId="45" borderId="53" xfId="1" applyFont="1" applyBorder="1" applyAlignment="1">
      <alignment horizontal="center" vertical="center"/>
    </xf>
    <xf numFmtId="0" fontId="44" fillId="47" borderId="95" xfId="2" applyFont="1" applyFill="1" applyBorder="1" applyAlignment="1">
      <alignment horizontal="center" vertical="center"/>
    </xf>
    <xf numFmtId="0" fontId="44" fillId="45" borderId="52" xfId="1" applyFont="1" applyBorder="1" applyAlignment="1">
      <alignment horizontal="center" vertical="center"/>
    </xf>
    <xf numFmtId="0" fontId="44" fillId="47" borderId="52" xfId="2" applyFont="1" applyFill="1" applyBorder="1" applyAlignment="1">
      <alignment horizontal="center" vertical="center"/>
    </xf>
    <xf numFmtId="0" fontId="44" fillId="45" borderId="50" xfId="1" applyFont="1" applyBorder="1" applyAlignment="1">
      <alignment horizontal="center" vertical="center"/>
    </xf>
    <xf numFmtId="0" fontId="44" fillId="45" borderId="57" xfId="1" applyFont="1" applyBorder="1" applyAlignment="1">
      <alignment horizontal="center" vertical="center"/>
    </xf>
    <xf numFmtId="0" fontId="44" fillId="45" borderId="87" xfId="1" applyFont="1" applyBorder="1" applyAlignment="1">
      <alignment horizontal="center" vertical="center"/>
    </xf>
    <xf numFmtId="0" fontId="44" fillId="22" borderId="53" xfId="2" applyFont="1" applyFill="1" applyBorder="1" applyAlignment="1">
      <alignment horizontal="center" vertical="center"/>
    </xf>
    <xf numFmtId="0" fontId="44" fillId="47" borderId="89" xfId="2" applyFont="1" applyFill="1" applyBorder="1" applyAlignment="1">
      <alignment horizontal="center" vertical="center"/>
    </xf>
    <xf numFmtId="0" fontId="44" fillId="47" borderId="91" xfId="2" applyFont="1" applyFill="1" applyBorder="1" applyAlignment="1">
      <alignment horizontal="center" vertical="center"/>
    </xf>
    <xf numFmtId="164" fontId="44" fillId="45" borderId="52" xfId="1" applyNumberFormat="1" applyFont="1" applyBorder="1" applyAlignment="1">
      <alignment horizontal="center" vertical="center"/>
    </xf>
    <xf numFmtId="0" fontId="61" fillId="0" borderId="0" xfId="0" applyFont="1" applyBorder="1"/>
    <xf numFmtId="0" fontId="44" fillId="57" borderId="77" xfId="2" applyFont="1" applyFill="1" applyBorder="1" applyAlignment="1">
      <alignment horizontal="center" vertical="center"/>
    </xf>
    <xf numFmtId="164" fontId="44" fillId="48" borderId="52" xfId="1" applyNumberFormat="1" applyFont="1" applyFill="1" applyBorder="1" applyAlignment="1">
      <alignment horizontal="center" vertical="center"/>
    </xf>
    <xf numFmtId="0" fontId="44" fillId="22" borderId="89" xfId="2" applyFont="1" applyFill="1" applyBorder="1" applyAlignment="1">
      <alignment horizontal="center" vertical="center"/>
    </xf>
    <xf numFmtId="1" fontId="44" fillId="45" borderId="61" xfId="1" applyNumberFormat="1" applyFont="1" applyBorder="1" applyAlignment="1">
      <alignment horizontal="center" vertical="center"/>
    </xf>
    <xf numFmtId="0" fontId="44" fillId="45" borderId="61" xfId="1" applyFont="1" applyBorder="1" applyAlignment="1">
      <alignment horizontal="center" vertical="center"/>
    </xf>
    <xf numFmtId="1" fontId="44" fillId="45" borderId="52" xfId="1" applyNumberFormat="1" applyFont="1" applyBorder="1" applyAlignment="1">
      <alignment horizontal="center" vertical="center"/>
    </xf>
    <xf numFmtId="1" fontId="44" fillId="48" borderId="52" xfId="1" applyNumberFormat="1" applyFont="1" applyFill="1" applyBorder="1" applyAlignment="1">
      <alignment horizontal="center" vertical="center"/>
    </xf>
    <xf numFmtId="0" fontId="44" fillId="47" borderId="87" xfId="1" applyFont="1" applyFill="1" applyBorder="1" applyAlignment="1">
      <alignment horizontal="center" vertical="center"/>
    </xf>
    <xf numFmtId="0" fontId="44" fillId="59" borderId="52" xfId="2" applyFont="1" applyFill="1" applyBorder="1" applyAlignment="1">
      <alignment horizontal="center" vertical="center"/>
    </xf>
    <xf numFmtId="1" fontId="62" fillId="59" borderId="52" xfId="1" applyNumberFormat="1" applyFont="1" applyFill="1" applyBorder="1" applyAlignment="1">
      <alignment horizontal="center" vertical="center"/>
    </xf>
    <xf numFmtId="0" fontId="44" fillId="59" borderId="52" xfId="1" applyFont="1" applyFill="1" applyBorder="1" applyAlignment="1">
      <alignment horizontal="center" vertical="center"/>
    </xf>
    <xf numFmtId="1" fontId="44" fillId="48" borderId="61" xfId="1" applyNumberFormat="1" applyFont="1" applyFill="1" applyBorder="1" applyAlignment="1">
      <alignment horizontal="center" vertical="center"/>
    </xf>
    <xf numFmtId="0" fontId="44" fillId="48" borderId="61" xfId="1" applyFont="1" applyFill="1" applyBorder="1" applyAlignment="1">
      <alignment horizontal="center" vertical="center"/>
    </xf>
    <xf numFmtId="0" fontId="44" fillId="48" borderId="88" xfId="1" applyFont="1" applyFill="1" applyBorder="1" applyAlignment="1">
      <alignment horizontal="center" vertical="center"/>
    </xf>
    <xf numFmtId="0" fontId="59" fillId="0" borderId="24" xfId="0" applyFont="1" applyBorder="1"/>
    <xf numFmtId="0" fontId="44" fillId="57" borderId="52" xfId="2" applyFont="1" applyFill="1" applyBorder="1" applyAlignment="1">
      <alignment horizontal="center" vertical="center"/>
    </xf>
    <xf numFmtId="0" fontId="17" fillId="57" borderId="61" xfId="0" applyFont="1" applyFill="1" applyBorder="1" applyAlignment="1">
      <alignment horizontal="center" vertical="center"/>
    </xf>
    <xf numFmtId="0" fontId="17" fillId="57" borderId="87" xfId="0" applyFont="1" applyFill="1" applyBorder="1" applyAlignment="1">
      <alignment horizontal="center" vertical="center"/>
    </xf>
    <xf numFmtId="0" fontId="17" fillId="57" borderId="73" xfId="0" applyFont="1" applyFill="1" applyBorder="1" applyAlignment="1">
      <alignment horizontal="center" vertical="center"/>
    </xf>
    <xf numFmtId="0" fontId="17" fillId="64" borderId="53" xfId="0" applyFont="1" applyFill="1" applyBorder="1" applyAlignment="1">
      <alignment horizontal="center" vertical="center"/>
    </xf>
    <xf numFmtId="0" fontId="44" fillId="57" borderId="83" xfId="2" applyFont="1" applyFill="1" applyBorder="1" applyAlignment="1">
      <alignment horizontal="center" vertical="center"/>
    </xf>
    <xf numFmtId="0" fontId="44" fillId="57" borderId="87" xfId="1" applyFont="1" applyFill="1" applyBorder="1" applyAlignment="1">
      <alignment horizontal="center" vertical="center"/>
    </xf>
    <xf numFmtId="0" fontId="44" fillId="57" borderId="53" xfId="2" applyFont="1" applyFill="1" applyBorder="1" applyAlignment="1">
      <alignment horizontal="center" vertical="center"/>
    </xf>
    <xf numFmtId="0" fontId="44" fillId="47" borderId="83" xfId="2" applyFont="1" applyFill="1" applyBorder="1" applyAlignment="1">
      <alignment horizontal="center" vertical="center"/>
    </xf>
    <xf numFmtId="0" fontId="44" fillId="57" borderId="52" xfId="1" applyFont="1" applyFill="1" applyBorder="1" applyAlignment="1">
      <alignment horizontal="center" vertical="center"/>
    </xf>
    <xf numFmtId="0" fontId="17" fillId="49" borderId="52" xfId="0" applyFont="1" applyFill="1" applyBorder="1" applyAlignment="1">
      <alignment horizontal="center" vertical="center"/>
    </xf>
    <xf numFmtId="164" fontId="17" fillId="47" borderId="52" xfId="0" applyNumberFormat="1" applyFont="1" applyFill="1" applyBorder="1" applyAlignment="1">
      <alignment horizontal="center" vertical="center"/>
    </xf>
    <xf numFmtId="0" fontId="17" fillId="65" borderId="87" xfId="0" applyFont="1" applyFill="1" applyBorder="1" applyAlignment="1">
      <alignment horizontal="center" vertical="center"/>
    </xf>
    <xf numFmtId="0" fontId="17" fillId="62" borderId="53" xfId="0" applyFont="1" applyFill="1" applyBorder="1" applyAlignment="1">
      <alignment horizontal="center" vertical="center"/>
    </xf>
    <xf numFmtId="0" fontId="17" fillId="22" borderId="50" xfId="0" applyFont="1" applyFill="1" applyBorder="1" applyAlignment="1">
      <alignment horizontal="center" vertical="center"/>
    </xf>
    <xf numFmtId="0" fontId="0" fillId="66" borderId="24" xfId="0" applyFont="1" applyFill="1" applyBorder="1" applyAlignment="1">
      <alignment horizontal="center"/>
    </xf>
    <xf numFmtId="16" fontId="0" fillId="66" borderId="24" xfId="0" applyNumberFormat="1" applyFont="1" applyFill="1" applyBorder="1" applyAlignment="1">
      <alignment horizontal="center"/>
    </xf>
    <xf numFmtId="0" fontId="63" fillId="66" borderId="24" xfId="0" applyFont="1" applyFill="1" applyBorder="1" applyAlignment="1">
      <alignment horizontal="center"/>
    </xf>
    <xf numFmtId="0" fontId="64" fillId="66" borderId="113" xfId="0" applyFont="1" applyFill="1" applyBorder="1" applyAlignment="1">
      <alignment vertical="center" wrapText="1"/>
    </xf>
    <xf numFmtId="0" fontId="63" fillId="66" borderId="113" xfId="0" applyFont="1" applyFill="1" applyBorder="1" applyAlignment="1">
      <alignment vertical="center" wrapText="1"/>
    </xf>
    <xf numFmtId="0" fontId="0" fillId="31" borderId="24" xfId="0" applyFont="1" applyFill="1" applyBorder="1" applyAlignment="1">
      <alignment horizontal="center"/>
    </xf>
    <xf numFmtId="0" fontId="65" fillId="66" borderId="24" xfId="0" applyFont="1" applyFill="1" applyBorder="1"/>
    <xf numFmtId="0" fontId="66" fillId="66" borderId="93" xfId="0" applyFont="1" applyFill="1" applyBorder="1" applyAlignment="1">
      <alignment horizontal="center"/>
    </xf>
    <xf numFmtId="16" fontId="66" fillId="66" borderId="24" xfId="0" applyNumberFormat="1" applyFont="1" applyFill="1" applyBorder="1" applyAlignment="1">
      <alignment horizontal="center"/>
    </xf>
    <xf numFmtId="0" fontId="66" fillId="66" borderId="24" xfId="0" applyFont="1" applyFill="1" applyBorder="1" applyAlignment="1">
      <alignment horizontal="center"/>
    </xf>
    <xf numFmtId="0" fontId="67" fillId="66" borderId="24" xfId="0" applyFont="1" applyFill="1" applyBorder="1"/>
    <xf numFmtId="0" fontId="65" fillId="0" borderId="93" xfId="0" applyFont="1" applyBorder="1" applyAlignment="1">
      <alignment horizontal="center"/>
    </xf>
    <xf numFmtId="16" fontId="65" fillId="22" borderId="93" xfId="0" applyNumberFormat="1" applyFont="1" applyFill="1" applyBorder="1" applyAlignment="1">
      <alignment horizontal="center"/>
    </xf>
    <xf numFmtId="0" fontId="68" fillId="0" borderId="93" xfId="0" applyFont="1" applyBorder="1" applyAlignment="1">
      <alignment horizontal="center"/>
    </xf>
    <xf numFmtId="0" fontId="65" fillId="0" borderId="49" xfId="0" applyFont="1" applyFill="1" applyBorder="1"/>
    <xf numFmtId="0" fontId="65" fillId="0" borderId="24" xfId="0" applyFont="1" applyFill="1" applyBorder="1" applyAlignment="1">
      <alignment horizontal="center"/>
    </xf>
    <xf numFmtId="16" fontId="65" fillId="22" borderId="24" xfId="0" applyNumberFormat="1" applyFont="1" applyFill="1" applyBorder="1" applyAlignment="1">
      <alignment horizontal="center"/>
    </xf>
    <xf numFmtId="0" fontId="68" fillId="0" borderId="24" xfId="0" applyFont="1" applyBorder="1" applyAlignment="1">
      <alignment horizontal="center"/>
    </xf>
    <xf numFmtId="0" fontId="65" fillId="0" borderId="45" xfId="0" applyFont="1" applyFill="1" applyBorder="1"/>
    <xf numFmtId="0" fontId="65" fillId="0" borderId="24" xfId="0" applyFont="1" applyBorder="1" applyAlignment="1">
      <alignment horizontal="center"/>
    </xf>
    <xf numFmtId="0" fontId="68" fillId="0" borderId="24" xfId="0" applyFont="1" applyFill="1" applyBorder="1" applyAlignment="1">
      <alignment horizontal="center"/>
    </xf>
    <xf numFmtId="16" fontId="65" fillId="0" borderId="24" xfId="0" applyNumberFormat="1" applyFont="1" applyFill="1" applyBorder="1" applyAlignment="1">
      <alignment horizontal="center"/>
    </xf>
    <xf numFmtId="0" fontId="65" fillId="0" borderId="0" xfId="0" applyFont="1" applyFill="1" applyAlignment="1">
      <alignment horizontal="center"/>
    </xf>
    <xf numFmtId="0" fontId="65" fillId="0" borderId="24" xfId="0" applyFont="1" applyFill="1" applyBorder="1"/>
    <xf numFmtId="0" fontId="65" fillId="31" borderId="92" xfId="0" applyFont="1" applyFill="1" applyBorder="1" applyAlignment="1">
      <alignment horizontal="center"/>
    </xf>
    <xf numFmtId="0" fontId="69" fillId="0" borderId="114" xfId="0" applyFont="1" applyFill="1" applyBorder="1"/>
    <xf numFmtId="0" fontId="65" fillId="31" borderId="24" xfId="0" applyFont="1" applyFill="1" applyBorder="1" applyAlignment="1">
      <alignment horizontal="center"/>
    </xf>
    <xf numFmtId="0" fontId="69" fillId="0" borderId="115" xfId="0" applyFont="1" applyFill="1" applyBorder="1" applyAlignment="1"/>
    <xf numFmtId="0" fontId="68" fillId="22" borderId="24" xfId="0" applyFont="1" applyFill="1" applyBorder="1" applyAlignment="1">
      <alignment horizontal="center"/>
    </xf>
    <xf numFmtId="0" fontId="69" fillId="0" borderId="115" xfId="0" applyFont="1" applyFill="1" applyBorder="1"/>
    <xf numFmtId="0" fontId="68" fillId="42" borderId="24" xfId="0" applyFont="1" applyFill="1" applyBorder="1" applyAlignment="1">
      <alignment horizontal="center"/>
    </xf>
    <xf numFmtId="0" fontId="65" fillId="22" borderId="24" xfId="0" applyFont="1" applyFill="1" applyBorder="1" applyAlignment="1">
      <alignment horizontal="center"/>
    </xf>
    <xf numFmtId="0" fontId="68" fillId="0" borderId="0" xfId="0" applyFont="1" applyAlignment="1">
      <alignment horizontal="center"/>
    </xf>
    <xf numFmtId="0" fontId="69" fillId="0" borderId="116" xfId="0" applyFont="1" applyFill="1" applyBorder="1"/>
    <xf numFmtId="0" fontId="65" fillId="0" borderId="92" xfId="0" applyFont="1" applyFill="1" applyBorder="1" applyAlignment="1">
      <alignment horizontal="center"/>
    </xf>
    <xf numFmtId="16" fontId="65" fillId="0" borderId="92" xfId="0" applyNumberFormat="1" applyFont="1" applyFill="1" applyBorder="1" applyAlignment="1">
      <alignment horizontal="center"/>
    </xf>
    <xf numFmtId="0" fontId="68" fillId="0" borderId="92" xfId="0" applyFont="1" applyFill="1" applyBorder="1" applyAlignment="1">
      <alignment horizontal="center"/>
    </xf>
    <xf numFmtId="0" fontId="69" fillId="0" borderId="117" xfId="0" applyFont="1" applyFill="1" applyBorder="1"/>
    <xf numFmtId="0" fontId="16" fillId="11" borderId="5" xfId="0" applyFont="1" applyFill="1" applyBorder="1" applyAlignment="1">
      <alignment horizontal="center" vertical="center"/>
    </xf>
    <xf numFmtId="0" fontId="7" fillId="0" borderId="6" xfId="0" applyFont="1" applyBorder="1"/>
    <xf numFmtId="0" fontId="7" fillId="0" borderId="7" xfId="0" applyFont="1" applyBorder="1"/>
    <xf numFmtId="0" fontId="16" fillId="7" borderId="3" xfId="0" applyFont="1" applyFill="1" applyBorder="1" applyAlignment="1">
      <alignment horizontal="center" vertical="center"/>
    </xf>
    <xf numFmtId="0" fontId="0" fillId="0" borderId="0" xfId="0"/>
    <xf numFmtId="0" fontId="7" fillId="0" borderId="4" xfId="0" applyFont="1" applyBorder="1"/>
    <xf numFmtId="0" fontId="43" fillId="8" borderId="5" xfId="0" applyFont="1" applyFill="1" applyBorder="1" applyAlignment="1">
      <alignment horizontal="center" vertical="center"/>
    </xf>
    <xf numFmtId="0" fontId="50" fillId="0" borderId="6" xfId="0" applyFont="1" applyBorder="1"/>
    <xf numFmtId="0" fontId="50" fillId="0" borderId="7" xfId="0" applyFont="1" applyBorder="1"/>
    <xf numFmtId="0" fontId="43" fillId="8" borderId="6" xfId="0" applyFont="1" applyFill="1" applyBorder="1" applyAlignment="1">
      <alignment horizontal="center" vertical="center"/>
    </xf>
    <xf numFmtId="0" fontId="43" fillId="8" borderId="7" xfId="0" applyFont="1" applyFill="1" applyBorder="1" applyAlignment="1">
      <alignment horizontal="center" vertical="center"/>
    </xf>
    <xf numFmtId="0" fontId="43" fillId="9" borderId="5" xfId="0" applyFont="1" applyFill="1" applyBorder="1" applyAlignment="1">
      <alignment horizontal="center" vertical="center"/>
    </xf>
    <xf numFmtId="0" fontId="42" fillId="0" borderId="6" xfId="0" applyFont="1" applyBorder="1"/>
    <xf numFmtId="0" fontId="42" fillId="0" borderId="7" xfId="0" applyFont="1" applyBorder="1"/>
    <xf numFmtId="0" fontId="43" fillId="10" borderId="5" xfId="0" applyFont="1" applyFill="1" applyBorder="1" applyAlignment="1">
      <alignment horizontal="center" vertical="center"/>
    </xf>
    <xf numFmtId="0" fontId="16" fillId="10" borderId="5" xfId="0" applyFont="1" applyFill="1" applyBorder="1" applyAlignment="1">
      <alignment horizontal="center" vertical="center"/>
    </xf>
    <xf numFmtId="16" fontId="43" fillId="5" borderId="62" xfId="0" applyNumberFormat="1" applyFont="1" applyFill="1" applyBorder="1" applyAlignment="1">
      <alignment horizontal="center" vertical="center"/>
    </xf>
    <xf numFmtId="0" fontId="43" fillId="5" borderId="10" xfId="0" applyFont="1" applyFill="1" applyBorder="1" applyAlignment="1">
      <alignment horizontal="center" vertical="center"/>
    </xf>
    <xf numFmtId="0" fontId="43" fillId="5" borderId="63" xfId="0" applyFont="1" applyFill="1" applyBorder="1" applyAlignment="1">
      <alignment horizontal="center" vertical="center"/>
    </xf>
    <xf numFmtId="16" fontId="43" fillId="6" borderId="62" xfId="0" applyNumberFormat="1" applyFont="1" applyFill="1" applyBorder="1" applyAlignment="1">
      <alignment horizontal="center" vertical="center"/>
    </xf>
    <xf numFmtId="0" fontId="43" fillId="6" borderId="10" xfId="0" applyFont="1" applyFill="1" applyBorder="1" applyAlignment="1">
      <alignment horizontal="center" vertical="center"/>
    </xf>
    <xf numFmtId="0" fontId="43" fillId="6" borderId="63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 wrapText="1"/>
    </xf>
    <xf numFmtId="0" fontId="42" fillId="0" borderId="0" xfId="0" applyFont="1"/>
    <xf numFmtId="16" fontId="43" fillId="4" borderId="62" xfId="0" applyNumberFormat="1" applyFont="1" applyFill="1" applyBorder="1" applyAlignment="1">
      <alignment horizontal="center" vertical="center"/>
    </xf>
    <xf numFmtId="0" fontId="43" fillId="4" borderId="10" xfId="0" applyFont="1" applyFill="1" applyBorder="1" applyAlignment="1">
      <alignment horizontal="center" vertical="center"/>
    </xf>
    <xf numFmtId="0" fontId="43" fillId="4" borderId="6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50" fillId="0" borderId="1" xfId="0" applyFont="1" applyBorder="1"/>
    <xf numFmtId="0" fontId="8" fillId="2" borderId="1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left" vertical="center"/>
    </xf>
    <xf numFmtId="0" fontId="7" fillId="0" borderId="2" xfId="0" applyFont="1" applyBorder="1"/>
    <xf numFmtId="0" fontId="12" fillId="2" borderId="2" xfId="0" applyFont="1" applyFill="1" applyBorder="1" applyAlignment="1">
      <alignment vertical="center"/>
    </xf>
    <xf numFmtId="0" fontId="50" fillId="0" borderId="2" xfId="0" applyFont="1" applyBorder="1"/>
    <xf numFmtId="0" fontId="55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vertical="center"/>
    </xf>
    <xf numFmtId="14" fontId="55" fillId="0" borderId="2" xfId="0" applyNumberFormat="1" applyFont="1" applyBorder="1" applyAlignment="1">
      <alignment horizontal="left" vertical="center"/>
    </xf>
    <xf numFmtId="0" fontId="50" fillId="0" borderId="0" xfId="0" applyFont="1" applyBorder="1"/>
    <xf numFmtId="0" fontId="35" fillId="0" borderId="0" xfId="0" applyFont="1" applyAlignment="1">
      <alignment vertical="center"/>
    </xf>
  </cellXfs>
  <cellStyles count="3">
    <cellStyle name="20% - Accent1" xfId="2" builtinId="30"/>
    <cellStyle name="Good" xfId="1" builtinId="26"/>
    <cellStyle name="Normal" xfId="0" builtinId="0"/>
  </cellStyles>
  <dxfs count="67"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</dxfs>
  <tableStyles count="0" defaultTableStyle="TableStyleMedium2" defaultPivotStyle="PivotStyleLight16"/>
  <colors>
    <mruColors>
      <color rgb="FFC6EFCE"/>
      <color rgb="FF9966FF"/>
      <color rgb="FFE2EFDA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G21"/>
  <sheetViews>
    <sheetView zoomScale="70" zoomScaleNormal="70" workbookViewId="0">
      <selection activeCell="C11" sqref="C11"/>
    </sheetView>
  </sheetViews>
  <sheetFormatPr defaultRowHeight="12.75"/>
  <cols>
    <col min="2" max="2" width="26.85546875" customWidth="1"/>
    <col min="3" max="3" width="39.5703125" customWidth="1"/>
    <col min="4" max="4" width="28.140625" customWidth="1"/>
    <col min="5" max="5" width="24.42578125" customWidth="1"/>
    <col min="6" max="6" width="18.85546875" customWidth="1"/>
    <col min="7" max="7" width="22.7109375" customWidth="1"/>
  </cols>
  <sheetData>
    <row r="4" spans="2:7" ht="46.5">
      <c r="B4" s="55" t="s">
        <v>157</v>
      </c>
      <c r="D4" s="55" t="s">
        <v>164</v>
      </c>
      <c r="E4" s="55" t="s">
        <v>165</v>
      </c>
      <c r="F4" s="55" t="s">
        <v>167</v>
      </c>
      <c r="G4" s="55"/>
    </row>
    <row r="5" spans="2:7" ht="23.25">
      <c r="B5" s="55" t="s">
        <v>77</v>
      </c>
      <c r="C5" s="55" t="s">
        <v>219</v>
      </c>
      <c r="D5">
        <f>'Registrar Assignments'!D12+'Registrar Assignments'!D26</f>
        <v>29</v>
      </c>
      <c r="E5" s="79">
        <f>'Registrar Assignments'!G12+'Registrar Assignments'!G26</f>
        <v>23</v>
      </c>
      <c r="F5">
        <f>E5+D5</f>
        <v>52</v>
      </c>
      <c r="G5" s="90"/>
    </row>
    <row r="6" spans="2:7" ht="23.25">
      <c r="B6" s="55" t="s">
        <v>76</v>
      </c>
      <c r="C6" s="55" t="s">
        <v>220</v>
      </c>
      <c r="D6">
        <f>'Registrar Assignments'!D13+'Registrar Assignments'!D27</f>
        <v>28</v>
      </c>
      <c r="E6" s="79">
        <f>'Registrar Assignments'!G13+'Registrar Assignments'!G27</f>
        <v>30</v>
      </c>
      <c r="F6" s="79">
        <f>E6+D6</f>
        <v>58</v>
      </c>
      <c r="G6" s="90"/>
    </row>
    <row r="7" spans="2:7" ht="23.25">
      <c r="B7" s="55" t="s">
        <v>82</v>
      </c>
      <c r="C7" s="55" t="s">
        <v>221</v>
      </c>
      <c r="D7">
        <f>'Registrar Assignments'!D16+'Registrar Assignments'!D30</f>
        <v>45</v>
      </c>
      <c r="E7" s="79">
        <f>'Registrar Assignments'!G16+'Registrar Assignments'!G30</f>
        <v>17</v>
      </c>
      <c r="F7" s="79">
        <f>E7+D7</f>
        <v>62</v>
      </c>
      <c r="G7" s="90"/>
    </row>
    <row r="8" spans="2:7" ht="23.25">
      <c r="B8" s="55" t="s">
        <v>78</v>
      </c>
      <c r="C8" s="55" t="s">
        <v>242</v>
      </c>
      <c r="D8">
        <f>'Registrar Assignments'!D19+'Registrar Assignments'!D33</f>
        <v>44</v>
      </c>
      <c r="E8" s="79">
        <f>'Registrar Assignments'!G19+'Registrar Assignments'!G33</f>
        <v>18</v>
      </c>
      <c r="F8" s="79">
        <f>E8+D8</f>
        <v>62</v>
      </c>
      <c r="G8" s="90"/>
    </row>
    <row r="9" spans="2:7" ht="23.25">
      <c r="B9" s="55" t="s">
        <v>79</v>
      </c>
      <c r="C9" s="55" t="s">
        <v>241</v>
      </c>
      <c r="D9">
        <f>'Registrar Assignments'!D20+'Registrar Assignments'!D34</f>
        <v>48</v>
      </c>
      <c r="E9" s="79">
        <f>'Registrar Assignments'!G20+'Registrar Assignments'!G34</f>
        <v>17</v>
      </c>
      <c r="F9" s="79">
        <f>E9+D9</f>
        <v>65</v>
      </c>
      <c r="G9" s="90"/>
    </row>
    <row r="10" spans="2:7" ht="23.25">
      <c r="B10" s="55"/>
      <c r="G10" s="90"/>
    </row>
    <row r="11" spans="2:7" ht="46.5">
      <c r="B11" s="55" t="s">
        <v>158</v>
      </c>
      <c r="G11" s="90"/>
    </row>
    <row r="12" spans="2:7" ht="23.25">
      <c r="B12" s="81" t="s">
        <v>159</v>
      </c>
      <c r="C12" s="81" t="s">
        <v>222</v>
      </c>
      <c r="D12">
        <f>'Registrar Assignments'!D14+'Registrar Assignments'!D28</f>
        <v>18</v>
      </c>
      <c r="E12" s="79">
        <f>'Registrar Assignments'!G14+'Registrar Assignments'!G28</f>
        <v>32</v>
      </c>
      <c r="F12" s="79">
        <f>E12+D12</f>
        <v>50</v>
      </c>
      <c r="G12" s="90"/>
    </row>
    <row r="13" spans="2:7" ht="23.25">
      <c r="B13" s="81" t="s">
        <v>160</v>
      </c>
      <c r="C13" s="81" t="s">
        <v>223</v>
      </c>
      <c r="D13">
        <f>'Registrar Assignments'!D17+'Registrar Assignments'!D31</f>
        <v>24</v>
      </c>
      <c r="E13" s="79">
        <f>'Registrar Assignments'!G17+'Registrar Assignments'!G31</f>
        <v>29</v>
      </c>
      <c r="F13" s="79">
        <f>E13+D13</f>
        <v>53</v>
      </c>
      <c r="G13" s="90"/>
    </row>
    <row r="14" spans="2:7" ht="23.25">
      <c r="B14" s="81" t="s">
        <v>161</v>
      </c>
      <c r="C14" s="81" t="s">
        <v>224</v>
      </c>
      <c r="D14">
        <f>'Registrar Assignments'!D21+'Registrar Assignments'!D35</f>
        <v>30</v>
      </c>
      <c r="E14" s="79">
        <f>'Registrar Assignments'!G21+'Registrar Assignments'!G35</f>
        <v>26</v>
      </c>
      <c r="F14" s="79">
        <f>E14+D14</f>
        <v>56</v>
      </c>
      <c r="G14" s="90"/>
    </row>
    <row r="16" spans="2:7" ht="23.25">
      <c r="B16" s="81" t="s">
        <v>225</v>
      </c>
    </row>
    <row r="17" spans="2:3" ht="23.25">
      <c r="B17" s="81" t="s">
        <v>30</v>
      </c>
      <c r="C17" s="81" t="s">
        <v>230</v>
      </c>
    </row>
    <row r="18" spans="2:3" ht="23.25">
      <c r="B18" s="81" t="s">
        <v>31</v>
      </c>
      <c r="C18" s="81" t="s">
        <v>229</v>
      </c>
    </row>
    <row r="19" spans="2:3" ht="23.25">
      <c r="B19" s="81" t="s">
        <v>78</v>
      </c>
      <c r="C19" s="81" t="s">
        <v>227</v>
      </c>
    </row>
    <row r="20" spans="2:3" ht="23.25">
      <c r="B20" s="81" t="s">
        <v>79</v>
      </c>
      <c r="C20" s="81" t="s">
        <v>228</v>
      </c>
    </row>
    <row r="21" spans="2:3" ht="23.25">
      <c r="B21" s="81" t="s">
        <v>177</v>
      </c>
      <c r="C21" s="81" t="s">
        <v>226</v>
      </c>
    </row>
  </sheetData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3D85C6"/>
    <outlinePr summaryBelow="0" summaryRight="0"/>
    <pageSetUpPr fitToPage="1"/>
  </sheetPr>
  <dimension ref="A1:BV98"/>
  <sheetViews>
    <sheetView showGridLines="0" tabSelected="1" topLeftCell="A6" zoomScale="70" zoomScaleNormal="70" workbookViewId="0">
      <pane xSplit="6" topLeftCell="AB1" activePane="topRight" state="frozen"/>
      <selection activeCell="A16" sqref="A16"/>
      <selection pane="topRight" activeCell="B8" sqref="B8:B10"/>
    </sheetView>
  </sheetViews>
  <sheetFormatPr defaultColWidth="12.7109375" defaultRowHeight="15.75" customHeight="1" outlineLevelRow="1"/>
  <cols>
    <col min="1" max="1" width="4.28515625" customWidth="1"/>
    <col min="2" max="2" width="11.140625" customWidth="1"/>
    <col min="3" max="3" width="27.7109375" customWidth="1"/>
    <col min="4" max="4" width="18.5703125" hidden="1" customWidth="1"/>
    <col min="5" max="5" width="12.42578125" hidden="1" customWidth="1"/>
    <col min="6" max="6" width="10.140625" hidden="1" customWidth="1"/>
    <col min="7" max="7" width="7.7109375" hidden="1" customWidth="1"/>
    <col min="8" max="8" width="10.28515625" style="553" customWidth="1"/>
    <col min="9" max="9" width="10.85546875" style="553" bestFit="1" customWidth="1"/>
    <col min="10" max="10" width="8.85546875" style="553" bestFit="1" customWidth="1"/>
    <col min="11" max="11" width="10.85546875" style="553" bestFit="1" customWidth="1"/>
    <col min="12" max="12" width="7.85546875" style="553" bestFit="1" customWidth="1"/>
    <col min="13" max="13" width="8" style="553" bestFit="1" customWidth="1"/>
    <col min="14" max="14" width="9.7109375" style="553" bestFit="1" customWidth="1"/>
    <col min="15" max="15" width="8.5703125" style="553" bestFit="1" customWidth="1"/>
    <col min="16" max="16" width="11.7109375" style="553" bestFit="1" customWidth="1"/>
    <col min="17" max="17" width="7.140625" style="553" bestFit="1" customWidth="1"/>
    <col min="18" max="18" width="9.7109375" style="553" bestFit="1" customWidth="1"/>
    <col min="19" max="19" width="10.28515625" style="553" bestFit="1" customWidth="1"/>
    <col min="20" max="20" width="8.85546875" style="553" bestFit="1" customWidth="1"/>
    <col min="21" max="21" width="9.85546875" style="553" bestFit="1" customWidth="1"/>
    <col min="22" max="22" width="6.42578125" style="553" bestFit="1" customWidth="1"/>
    <col min="23" max="23" width="8.7109375" style="553" bestFit="1" customWidth="1"/>
    <col min="24" max="24" width="9.7109375" style="553" bestFit="1" customWidth="1"/>
    <col min="25" max="25" width="8.85546875" style="553" bestFit="1" customWidth="1"/>
    <col min="26" max="26" width="10.7109375" style="553" bestFit="1" customWidth="1"/>
    <col min="27" max="27" width="12.85546875" style="553" bestFit="1" customWidth="1"/>
    <col min="28" max="28" width="10.85546875" style="553" bestFit="1" customWidth="1"/>
    <col min="29" max="29" width="9.85546875" style="553" bestFit="1" customWidth="1"/>
    <col min="30" max="30" width="10.85546875" style="553" bestFit="1" customWidth="1"/>
    <col min="31" max="31" width="8.85546875" style="553" bestFit="1" customWidth="1"/>
    <col min="32" max="32" width="9.7109375" style="553" bestFit="1" customWidth="1"/>
    <col min="33" max="33" width="7.5703125" customWidth="1"/>
    <col min="34" max="34" width="9.140625" customWidth="1"/>
    <col min="35" max="35" width="9.85546875" bestFit="1" customWidth="1"/>
    <col min="36" max="36" width="11.7109375" bestFit="1" customWidth="1"/>
    <col min="37" max="37" width="6.42578125" bestFit="1" customWidth="1"/>
    <col min="38" max="39" width="9.7109375" bestFit="1" customWidth="1"/>
    <col min="40" max="40" width="7.140625" bestFit="1" customWidth="1"/>
    <col min="41" max="42" width="9.85546875" bestFit="1" customWidth="1"/>
    <col min="43" max="43" width="10.42578125" bestFit="1" customWidth="1"/>
    <col min="44" max="44" width="9.7109375" bestFit="1" customWidth="1"/>
    <col min="45" max="45" width="9.85546875" bestFit="1" customWidth="1"/>
    <col min="46" max="46" width="10.7109375" bestFit="1" customWidth="1"/>
    <col min="47" max="47" width="8" customWidth="1"/>
    <col min="48" max="67" width="3" hidden="1" customWidth="1"/>
    <col min="68" max="68" width="5.42578125" customWidth="1"/>
    <col min="69" max="69" width="13.85546875" bestFit="1" customWidth="1"/>
    <col min="70" max="70" width="14.85546875" bestFit="1" customWidth="1"/>
    <col min="71" max="71" width="14.140625" customWidth="1"/>
    <col min="72" max="72" width="21.85546875" bestFit="1" customWidth="1"/>
  </cols>
  <sheetData>
    <row r="1" spans="1:74" ht="21" customHeight="1">
      <c r="A1" s="1"/>
      <c r="B1" s="2"/>
      <c r="C1" s="3"/>
      <c r="D1" s="3"/>
      <c r="E1" s="3"/>
      <c r="F1" s="4"/>
      <c r="G1" s="4"/>
      <c r="H1" s="5"/>
      <c r="I1" s="536"/>
      <c r="J1" s="537"/>
      <c r="K1" s="538"/>
      <c r="L1" s="537"/>
      <c r="M1" s="537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  <c r="AC1" s="540"/>
      <c r="AD1" s="540"/>
      <c r="AE1" s="540"/>
      <c r="AF1" s="541"/>
      <c r="AG1" s="43"/>
      <c r="AH1" s="43" t="s">
        <v>46</v>
      </c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 t="s">
        <v>50</v>
      </c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4"/>
      <c r="BR1" s="44">
        <v>2</v>
      </c>
      <c r="BS1" s="44"/>
      <c r="BT1" s="44"/>
      <c r="BU1" s="42"/>
      <c r="BV1" s="42"/>
    </row>
    <row r="2" spans="1:74" ht="38.25" thickBot="1">
      <c r="A2" s="1"/>
      <c r="B2" s="41" t="s">
        <v>156</v>
      </c>
      <c r="C2" s="51"/>
      <c r="D2" s="51"/>
      <c r="E2" s="51"/>
      <c r="F2" s="51"/>
      <c r="G2" s="51"/>
      <c r="H2" s="668"/>
      <c r="I2" s="669"/>
      <c r="J2" s="669"/>
      <c r="K2" s="669"/>
      <c r="L2" s="669"/>
      <c r="M2" s="669"/>
      <c r="N2" s="670"/>
      <c r="O2" s="669"/>
      <c r="P2" s="669"/>
      <c r="Q2" s="669"/>
      <c r="R2" s="669"/>
      <c r="S2" s="669"/>
      <c r="T2" s="669"/>
      <c r="U2" s="669"/>
      <c r="V2" s="669"/>
      <c r="W2" s="669"/>
      <c r="X2" s="669"/>
      <c r="Y2" s="669"/>
      <c r="Z2" s="669"/>
      <c r="AA2" s="669"/>
      <c r="AB2" s="669"/>
      <c r="AC2" s="669"/>
      <c r="AD2" s="669"/>
      <c r="AE2" s="542"/>
      <c r="AF2" s="543"/>
      <c r="AG2" s="45"/>
      <c r="AH2" s="46" t="s">
        <v>47</v>
      </c>
      <c r="AI2" s="45"/>
      <c r="AJ2" s="45"/>
      <c r="AK2" s="45"/>
      <c r="AL2" s="43" t="e">
        <f>#REF!</f>
        <v>#REF!</v>
      </c>
      <c r="AM2" s="43"/>
      <c r="AN2" s="43"/>
      <c r="AO2" s="43"/>
      <c r="AP2" s="43"/>
      <c r="AQ2" s="43"/>
      <c r="AR2" s="43"/>
      <c r="AS2" s="43"/>
      <c r="AT2" s="43"/>
      <c r="AU2" s="43" t="s">
        <v>51</v>
      </c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4"/>
      <c r="BR2" s="44">
        <v>1</v>
      </c>
      <c r="BS2" s="44" t="s">
        <v>56</v>
      </c>
      <c r="BT2" s="44"/>
      <c r="BU2" s="42"/>
      <c r="BV2" s="42"/>
    </row>
    <row r="3" spans="1:74" ht="21" customHeight="1" thickTop="1">
      <c r="A3" s="1"/>
      <c r="B3" s="6"/>
      <c r="C3" s="6"/>
      <c r="D3" s="7"/>
      <c r="E3" s="7"/>
      <c r="F3" s="7"/>
      <c r="G3" s="7"/>
      <c r="H3" s="544"/>
      <c r="I3" s="544"/>
      <c r="J3" s="544"/>
      <c r="K3" s="544"/>
      <c r="L3" s="545"/>
      <c r="M3" s="545"/>
      <c r="N3" s="545"/>
      <c r="O3" s="539"/>
      <c r="P3" s="539"/>
      <c r="Q3" s="539"/>
      <c r="R3" s="539"/>
      <c r="S3" s="539"/>
      <c r="T3" s="539"/>
      <c r="U3" s="539"/>
      <c r="V3" s="539"/>
      <c r="W3" s="539"/>
      <c r="X3" s="539"/>
      <c r="Y3" s="539"/>
      <c r="Z3" s="539"/>
      <c r="AA3" s="539"/>
      <c r="AB3" s="539"/>
      <c r="AC3" s="540"/>
      <c r="AD3" s="540"/>
      <c r="AE3" s="540"/>
      <c r="AF3" s="541"/>
      <c r="AG3" s="43"/>
      <c r="AH3" s="46" t="s">
        <v>48</v>
      </c>
      <c r="AI3" s="43"/>
      <c r="AJ3" s="43"/>
      <c r="AK3" s="43"/>
      <c r="AL3" s="43" t="e">
        <f>#REF!</f>
        <v>#REF!</v>
      </c>
      <c r="AM3" s="43"/>
      <c r="AN3" s="43"/>
      <c r="AO3" s="43"/>
      <c r="AP3" s="43"/>
      <c r="AQ3" s="43"/>
      <c r="AR3" s="43"/>
      <c r="AS3" s="43"/>
      <c r="AT3" s="43"/>
      <c r="AU3" s="43" t="s">
        <v>52</v>
      </c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4"/>
      <c r="BR3" s="44">
        <v>2</v>
      </c>
      <c r="BS3" s="44"/>
      <c r="BT3" s="44"/>
      <c r="BU3" s="42"/>
      <c r="BV3" s="42"/>
    </row>
    <row r="4" spans="1:74" ht="21" customHeight="1">
      <c r="A4" s="1"/>
      <c r="B4" s="671" t="s">
        <v>0</v>
      </c>
      <c r="C4" s="672"/>
      <c r="D4" s="673"/>
      <c r="E4" s="672"/>
      <c r="F4" s="672"/>
      <c r="G4" s="672"/>
      <c r="H4" s="671"/>
      <c r="I4" s="674"/>
      <c r="J4" s="674"/>
      <c r="K4" s="674"/>
      <c r="L4" s="674"/>
      <c r="M4" s="674"/>
      <c r="N4" s="674"/>
      <c r="O4" s="675"/>
      <c r="P4" s="674"/>
      <c r="Q4" s="674"/>
      <c r="R4" s="674"/>
      <c r="S4" s="674"/>
      <c r="T4" s="674"/>
      <c r="U4" s="674"/>
      <c r="V4" s="674"/>
      <c r="W4" s="674"/>
      <c r="X4" s="674"/>
      <c r="Y4" s="674"/>
      <c r="Z4" s="674"/>
      <c r="AA4" s="674"/>
      <c r="AB4" s="546"/>
      <c r="AC4" s="540"/>
      <c r="AD4" s="540"/>
      <c r="AE4" s="540"/>
      <c r="AF4" s="541"/>
      <c r="AG4" s="43"/>
      <c r="AH4" s="46" t="s">
        <v>49</v>
      </c>
      <c r="AI4" s="43"/>
      <c r="AJ4" s="43"/>
      <c r="AK4" s="43"/>
      <c r="AL4" s="43" t="e">
        <f>#REF!</f>
        <v>#REF!</v>
      </c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4"/>
      <c r="BR4" s="42"/>
      <c r="BS4" s="42"/>
    </row>
    <row r="5" spans="1:74" ht="21" customHeight="1" thickBot="1">
      <c r="A5" s="1"/>
      <c r="B5" s="671" t="s">
        <v>1</v>
      </c>
      <c r="C5" s="672"/>
      <c r="D5" s="676"/>
      <c r="E5" s="672"/>
      <c r="F5" s="672"/>
      <c r="G5" s="672"/>
      <c r="H5" s="671" t="s">
        <v>109</v>
      </c>
      <c r="I5" s="674"/>
      <c r="J5" s="674"/>
      <c r="K5" s="674"/>
      <c r="L5" s="674"/>
      <c r="M5" s="674"/>
      <c r="N5" s="674"/>
      <c r="O5" s="677">
        <v>45292</v>
      </c>
      <c r="P5" s="674"/>
      <c r="Q5" s="674"/>
      <c r="R5" s="674"/>
      <c r="S5" s="678"/>
      <c r="T5" s="674"/>
      <c r="U5" s="674"/>
      <c r="V5" s="674"/>
      <c r="W5" s="678"/>
      <c r="X5" s="678"/>
      <c r="Y5" s="674"/>
      <c r="Z5" s="674"/>
      <c r="AA5" s="547"/>
      <c r="AB5" s="546"/>
      <c r="AC5" s="539"/>
      <c r="AD5" s="539"/>
      <c r="AE5" s="539"/>
      <c r="AF5" s="541"/>
      <c r="AG5" s="43"/>
      <c r="AH5" s="46" t="s">
        <v>70</v>
      </c>
      <c r="AI5" s="43"/>
      <c r="AJ5" s="43"/>
      <c r="AK5" s="43"/>
      <c r="AL5" s="43" t="e">
        <f>#REF!</f>
        <v>#REF!</v>
      </c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4"/>
      <c r="BR5" s="42"/>
      <c r="BS5" s="42"/>
    </row>
    <row r="6" spans="1:74" ht="21" customHeight="1" thickBot="1">
      <c r="A6" s="8"/>
      <c r="B6" s="9"/>
      <c r="C6" s="9"/>
      <c r="D6" s="9"/>
      <c r="E6" s="9"/>
      <c r="F6" s="9"/>
      <c r="G6" s="10"/>
      <c r="H6" s="548"/>
      <c r="I6" s="548"/>
      <c r="J6" s="548"/>
      <c r="K6" s="548"/>
      <c r="L6" s="549"/>
      <c r="M6" s="549"/>
      <c r="N6" s="549"/>
      <c r="O6" s="549"/>
      <c r="P6" s="549"/>
      <c r="Q6" s="549" t="s">
        <v>73</v>
      </c>
      <c r="R6" s="549"/>
      <c r="S6" s="550" t="s">
        <v>175</v>
      </c>
      <c r="T6" s="549"/>
      <c r="U6" s="551" t="s">
        <v>174</v>
      </c>
      <c r="V6" s="549"/>
      <c r="W6" s="552" t="s">
        <v>173</v>
      </c>
      <c r="Y6" s="554" t="s">
        <v>176</v>
      </c>
      <c r="Z6" s="549"/>
      <c r="AA6" s="555" t="s">
        <v>181</v>
      </c>
      <c r="AB6" s="549"/>
      <c r="AC6" s="556" t="s">
        <v>196</v>
      </c>
      <c r="AD6" s="549"/>
      <c r="AE6" s="549"/>
      <c r="AF6" s="557"/>
      <c r="AG6" s="47" t="s">
        <v>72</v>
      </c>
      <c r="AH6" s="47"/>
      <c r="AI6" s="47"/>
      <c r="AJ6" s="47"/>
      <c r="AK6" s="47"/>
      <c r="AL6" s="47" t="e">
        <f>#REF!</f>
        <v>#REF!</v>
      </c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4"/>
    </row>
    <row r="7" spans="1:74" ht="21" customHeight="1">
      <c r="A7" s="8"/>
      <c r="B7" s="9"/>
      <c r="C7" s="9"/>
      <c r="D7" s="9"/>
      <c r="E7" s="9"/>
      <c r="F7" s="9"/>
      <c r="G7" s="10"/>
      <c r="H7" s="548"/>
      <c r="I7" s="548"/>
      <c r="J7" s="548"/>
      <c r="K7" s="548"/>
      <c r="L7" s="549"/>
      <c r="M7" s="549"/>
      <c r="N7" s="549"/>
      <c r="O7" s="549"/>
      <c r="P7" s="549"/>
      <c r="Q7" s="549"/>
      <c r="R7" s="549"/>
      <c r="S7" s="549"/>
      <c r="T7" s="549"/>
      <c r="U7" s="549"/>
      <c r="V7" s="549"/>
      <c r="W7" s="549"/>
      <c r="X7" s="549"/>
      <c r="Y7" s="549" t="s">
        <v>191</v>
      </c>
      <c r="Z7" s="549"/>
      <c r="AA7" s="549"/>
      <c r="AB7" s="549"/>
      <c r="AC7" s="549"/>
      <c r="AD7" s="549"/>
      <c r="AE7" s="549"/>
      <c r="AF7" s="549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</row>
    <row r="8" spans="1:74" ht="17.25" customHeight="1">
      <c r="A8" s="11"/>
      <c r="B8" s="663"/>
      <c r="C8" s="663" t="s">
        <v>2</v>
      </c>
      <c r="D8" s="663" t="s">
        <v>164</v>
      </c>
      <c r="E8" s="663" t="s">
        <v>3</v>
      </c>
      <c r="F8" s="663" t="s">
        <v>4</v>
      </c>
      <c r="G8" s="663" t="s">
        <v>163</v>
      </c>
      <c r="H8" s="665">
        <f>O5</f>
        <v>45292</v>
      </c>
      <c r="I8" s="666"/>
      <c r="J8" s="666"/>
      <c r="K8" s="666"/>
      <c r="L8" s="667"/>
      <c r="M8" s="665">
        <f>H8+7</f>
        <v>45299</v>
      </c>
      <c r="N8" s="666"/>
      <c r="O8" s="666"/>
      <c r="P8" s="666"/>
      <c r="Q8" s="667"/>
      <c r="R8" s="665">
        <f>M8+7</f>
        <v>45306</v>
      </c>
      <c r="S8" s="666"/>
      <c r="T8" s="666"/>
      <c r="U8" s="666"/>
      <c r="V8" s="667"/>
      <c r="W8" s="657">
        <f>R8+7</f>
        <v>45313</v>
      </c>
      <c r="X8" s="658"/>
      <c r="Y8" s="658"/>
      <c r="Z8" s="658"/>
      <c r="AA8" s="659"/>
      <c r="AB8" s="657">
        <f>W8+7</f>
        <v>45320</v>
      </c>
      <c r="AC8" s="658"/>
      <c r="AD8" s="658"/>
      <c r="AE8" s="658"/>
      <c r="AF8" s="659"/>
      <c r="AG8" s="657">
        <f>AB8+7</f>
        <v>45327</v>
      </c>
      <c r="AH8" s="658"/>
      <c r="AI8" s="658"/>
      <c r="AJ8" s="658"/>
      <c r="AK8" s="659"/>
      <c r="AL8" s="660">
        <f>AG8+7</f>
        <v>45334</v>
      </c>
      <c r="AM8" s="661"/>
      <c r="AN8" s="661"/>
      <c r="AO8" s="661"/>
      <c r="AP8" s="662"/>
      <c r="AQ8" s="660">
        <f>AL8+7</f>
        <v>45341</v>
      </c>
      <c r="AR8" s="661"/>
      <c r="AS8" s="661"/>
      <c r="AT8" s="661"/>
      <c r="AU8" s="662"/>
      <c r="AV8" s="56"/>
      <c r="AW8" s="56"/>
      <c r="AX8" s="56"/>
      <c r="AY8" s="56"/>
      <c r="AZ8" s="56"/>
      <c r="BA8" s="644"/>
      <c r="BB8" s="645"/>
      <c r="BC8" s="645"/>
      <c r="BD8" s="645"/>
      <c r="BE8" s="645"/>
      <c r="BF8" s="645"/>
      <c r="BG8" s="645"/>
      <c r="BH8" s="645"/>
      <c r="BI8" s="645"/>
      <c r="BJ8" s="645"/>
      <c r="BK8" s="645"/>
      <c r="BL8" s="645"/>
      <c r="BM8" s="645"/>
      <c r="BN8" s="645"/>
      <c r="BO8" s="646"/>
      <c r="BP8" s="8"/>
    </row>
    <row r="9" spans="1:74" ht="17.25" customHeight="1">
      <c r="A9" s="12"/>
      <c r="B9" s="664"/>
      <c r="C9" s="664"/>
      <c r="D9" s="664"/>
      <c r="E9" s="664"/>
      <c r="F9" s="664"/>
      <c r="G9" s="664"/>
      <c r="H9" s="647" t="s">
        <v>5</v>
      </c>
      <c r="I9" s="648"/>
      <c r="J9" s="648"/>
      <c r="K9" s="648"/>
      <c r="L9" s="649"/>
      <c r="M9" s="647" t="s">
        <v>6</v>
      </c>
      <c r="N9" s="648"/>
      <c r="O9" s="648"/>
      <c r="P9" s="648"/>
      <c r="Q9" s="649"/>
      <c r="R9" s="647" t="s">
        <v>7</v>
      </c>
      <c r="S9" s="650"/>
      <c r="T9" s="650"/>
      <c r="U9" s="650"/>
      <c r="V9" s="651"/>
      <c r="W9" s="652" t="s">
        <v>8</v>
      </c>
      <c r="X9" s="648"/>
      <c r="Y9" s="648"/>
      <c r="Z9" s="648"/>
      <c r="AA9" s="649"/>
      <c r="AB9" s="652" t="s">
        <v>9</v>
      </c>
      <c r="AC9" s="648"/>
      <c r="AD9" s="648"/>
      <c r="AE9" s="648"/>
      <c r="AF9" s="649"/>
      <c r="AG9" s="652" t="s">
        <v>10</v>
      </c>
      <c r="AH9" s="653"/>
      <c r="AI9" s="653"/>
      <c r="AJ9" s="653"/>
      <c r="AK9" s="654"/>
      <c r="AL9" s="655" t="s">
        <v>11</v>
      </c>
      <c r="AM9" s="653"/>
      <c r="AN9" s="653"/>
      <c r="AO9" s="653"/>
      <c r="AP9" s="654"/>
      <c r="AQ9" s="655" t="s">
        <v>12</v>
      </c>
      <c r="AR9" s="653"/>
      <c r="AS9" s="653"/>
      <c r="AT9" s="653"/>
      <c r="AU9" s="654"/>
      <c r="AV9" s="656"/>
      <c r="AW9" s="642"/>
      <c r="AX9" s="642"/>
      <c r="AY9" s="642"/>
      <c r="AZ9" s="643"/>
      <c r="BA9" s="641"/>
      <c r="BB9" s="642"/>
      <c r="BC9" s="642"/>
      <c r="BD9" s="642"/>
      <c r="BE9" s="643"/>
      <c r="BF9" s="641"/>
      <c r="BG9" s="642"/>
      <c r="BH9" s="642"/>
      <c r="BI9" s="642"/>
      <c r="BJ9" s="643"/>
      <c r="BK9" s="641"/>
      <c r="BL9" s="642"/>
      <c r="BM9" s="642"/>
      <c r="BN9" s="642"/>
      <c r="BO9" s="643"/>
      <c r="BP9" s="12"/>
    </row>
    <row r="10" spans="1:74" ht="17.25" customHeight="1">
      <c r="A10" s="13"/>
      <c r="B10" s="664"/>
      <c r="C10" s="664"/>
      <c r="D10" s="664"/>
      <c r="E10" s="664"/>
      <c r="F10" s="664"/>
      <c r="G10" s="664"/>
      <c r="H10" s="128" t="s">
        <v>13</v>
      </c>
      <c r="I10" s="128" t="s">
        <v>14</v>
      </c>
      <c r="J10" s="128" t="s">
        <v>15</v>
      </c>
      <c r="K10" s="128" t="s">
        <v>178</v>
      </c>
      <c r="L10" s="129" t="s">
        <v>16</v>
      </c>
      <c r="M10" s="130" t="s">
        <v>13</v>
      </c>
      <c r="N10" s="128" t="s">
        <v>14</v>
      </c>
      <c r="O10" s="128" t="s">
        <v>15</v>
      </c>
      <c r="P10" s="128" t="s">
        <v>178</v>
      </c>
      <c r="Q10" s="128" t="s">
        <v>16</v>
      </c>
      <c r="R10" s="128" t="s">
        <v>13</v>
      </c>
      <c r="S10" s="128" t="s">
        <v>14</v>
      </c>
      <c r="T10" s="128" t="s">
        <v>15</v>
      </c>
      <c r="U10" s="128" t="s">
        <v>178</v>
      </c>
      <c r="V10" s="128" t="s">
        <v>16</v>
      </c>
      <c r="W10" s="131" t="s">
        <v>13</v>
      </c>
      <c r="X10" s="131" t="s">
        <v>14</v>
      </c>
      <c r="Y10" s="131" t="s">
        <v>15</v>
      </c>
      <c r="Z10" s="131" t="s">
        <v>178</v>
      </c>
      <c r="AA10" s="131" t="s">
        <v>16</v>
      </c>
      <c r="AB10" s="131" t="s">
        <v>13</v>
      </c>
      <c r="AC10" s="131" t="s">
        <v>14</v>
      </c>
      <c r="AD10" s="131" t="s">
        <v>15</v>
      </c>
      <c r="AE10" s="131" t="s">
        <v>178</v>
      </c>
      <c r="AF10" s="131" t="s">
        <v>16</v>
      </c>
      <c r="AG10" s="131" t="s">
        <v>13</v>
      </c>
      <c r="AH10" s="131" t="s">
        <v>14</v>
      </c>
      <c r="AI10" s="131" t="s">
        <v>15</v>
      </c>
      <c r="AJ10" s="131" t="s">
        <v>178</v>
      </c>
      <c r="AK10" s="131" t="s">
        <v>16</v>
      </c>
      <c r="AL10" s="132" t="s">
        <v>13</v>
      </c>
      <c r="AM10" s="132" t="s">
        <v>14</v>
      </c>
      <c r="AN10" s="132" t="s">
        <v>15</v>
      </c>
      <c r="AO10" s="132" t="s">
        <v>178</v>
      </c>
      <c r="AP10" s="132" t="s">
        <v>16</v>
      </c>
      <c r="AQ10" s="132" t="s">
        <v>13</v>
      </c>
      <c r="AR10" s="132" t="s">
        <v>14</v>
      </c>
      <c r="AS10" s="132" t="s">
        <v>15</v>
      </c>
      <c r="AT10" s="132" t="s">
        <v>178</v>
      </c>
      <c r="AU10" s="132" t="s">
        <v>16</v>
      </c>
      <c r="AV10" s="14"/>
      <c r="AW10" s="14"/>
      <c r="AX10" s="14"/>
      <c r="AY10" s="14"/>
      <c r="AZ10" s="14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3"/>
    </row>
    <row r="11" spans="1:74" ht="21" customHeight="1">
      <c r="A11" s="8"/>
      <c r="B11" s="133">
        <v>1</v>
      </c>
      <c r="C11" s="134" t="s">
        <v>80</v>
      </c>
      <c r="D11" s="135"/>
      <c r="E11" s="135"/>
      <c r="F11" s="135"/>
      <c r="G11" s="135"/>
      <c r="H11" s="136"/>
      <c r="I11" s="137"/>
      <c r="J11" s="138"/>
      <c r="K11" s="138"/>
      <c r="L11" s="139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8"/>
    </row>
    <row r="12" spans="1:74" ht="17.25" customHeight="1" outlineLevel="1">
      <c r="A12" s="17"/>
      <c r="B12" s="140"/>
      <c r="C12" s="141" t="str">
        <f>Roles!$C$5</f>
        <v>Daniel Ng (S1a)</v>
      </c>
      <c r="D12" s="84">
        <f>COUNTA(H12:AU12)-G12</f>
        <v>11</v>
      </c>
      <c r="E12" s="142">
        <v>43171</v>
      </c>
      <c r="F12" s="142">
        <v>43174</v>
      </c>
      <c r="G12" s="121">
        <f>COUNTIF(H12:AU12, "Cl")+COUNTIF(H12:AU12, "scope")+COUNTIF(H12:AU12, "EPW")+COUNTIF(H12:AU12, "scopecl")+COUNTIF(H12:AU12, "PM")</f>
        <v>16</v>
      </c>
      <c r="H12" s="58" t="s">
        <v>83</v>
      </c>
      <c r="I12" s="143" t="s">
        <v>90</v>
      </c>
      <c r="J12" s="144"/>
      <c r="K12" s="58" t="s">
        <v>83</v>
      </c>
      <c r="L12" s="145"/>
      <c r="M12" s="92" t="s">
        <v>83</v>
      </c>
      <c r="N12" s="558"/>
      <c r="O12" s="146"/>
      <c r="P12" s="92" t="s">
        <v>83</v>
      </c>
      <c r="Q12" s="437" t="s">
        <v>89</v>
      </c>
      <c r="R12" s="92" t="s">
        <v>83</v>
      </c>
      <c r="S12" s="144"/>
      <c r="T12" s="144"/>
      <c r="U12" s="144" t="s">
        <v>87</v>
      </c>
      <c r="V12" s="145" t="s">
        <v>217</v>
      </c>
      <c r="W12" s="92" t="s">
        <v>83</v>
      </c>
      <c r="X12" s="144" t="s">
        <v>90</v>
      </c>
      <c r="Y12" s="144"/>
      <c r="Z12" s="58" t="s">
        <v>83</v>
      </c>
      <c r="AA12" s="145" t="s">
        <v>87</v>
      </c>
      <c r="AB12" s="92" t="s">
        <v>83</v>
      </c>
      <c r="AC12" s="148" t="s">
        <v>86</v>
      </c>
      <c r="AD12" s="148"/>
      <c r="AE12" s="144" t="s">
        <v>88</v>
      </c>
      <c r="AF12" s="149" t="s">
        <v>87</v>
      </c>
      <c r="AG12" s="92" t="s">
        <v>83</v>
      </c>
      <c r="AH12" s="144" t="s">
        <v>90</v>
      </c>
      <c r="AI12" s="147" t="s">
        <v>217</v>
      </c>
      <c r="AJ12" s="82" t="s">
        <v>83</v>
      </c>
      <c r="AK12" s="145"/>
      <c r="AL12" s="92" t="s">
        <v>83</v>
      </c>
      <c r="AM12" s="144"/>
      <c r="AN12" s="147"/>
      <c r="AO12" s="82" t="s">
        <v>83</v>
      </c>
      <c r="AP12" s="145" t="s">
        <v>87</v>
      </c>
      <c r="AQ12" s="92" t="s">
        <v>83</v>
      </c>
      <c r="AR12" s="412"/>
      <c r="AS12" s="150"/>
      <c r="AT12" s="58" t="s">
        <v>83</v>
      </c>
      <c r="AU12" s="151" t="s">
        <v>89</v>
      </c>
      <c r="AV12" s="27"/>
      <c r="AW12" s="18"/>
      <c r="AX12" s="18"/>
      <c r="AY12" s="18"/>
      <c r="AZ12" s="18"/>
      <c r="BA12" s="18"/>
      <c r="BB12" s="18"/>
      <c r="BC12" s="18"/>
      <c r="BD12" s="18"/>
      <c r="BE12" s="18"/>
      <c r="BF12" s="19"/>
      <c r="BG12" s="19"/>
      <c r="BH12" s="19"/>
      <c r="BI12" s="19"/>
      <c r="BJ12" s="19"/>
      <c r="BK12" s="18"/>
      <c r="BL12" s="18"/>
      <c r="BM12" s="18"/>
      <c r="BN12" s="18"/>
      <c r="BO12" s="20"/>
      <c r="BP12" s="17"/>
    </row>
    <row r="13" spans="1:74" ht="17.25" customHeight="1" outlineLevel="1">
      <c r="A13" s="17"/>
      <c r="B13" s="140"/>
      <c r="C13" s="141" t="str">
        <f>Roles!$C$6</f>
        <v>Lei Ying (S1b)</v>
      </c>
      <c r="D13" s="84">
        <f>COUNTA(H13:AU13)-G13</f>
        <v>11</v>
      </c>
      <c r="E13" s="142">
        <v>43174</v>
      </c>
      <c r="F13" s="142">
        <v>43175</v>
      </c>
      <c r="G13" s="121">
        <f>COUNTIF(H13:AU13, "Cl")+COUNTIF(H13:AU13, "scope")+COUNTIF(H13:AU13, "EPW")+COUNTIF(H13:AU13, "scopecl")+COUNTIF(H13:AU13, "PM")</f>
        <v>20</v>
      </c>
      <c r="H13" s="59" t="s">
        <v>83</v>
      </c>
      <c r="I13" s="122" t="s">
        <v>86</v>
      </c>
      <c r="J13" s="110"/>
      <c r="K13" s="59" t="s">
        <v>83</v>
      </c>
      <c r="L13" s="111" t="s">
        <v>87</v>
      </c>
      <c r="M13" s="93" t="s">
        <v>83</v>
      </c>
      <c r="N13" s="123" t="s">
        <v>90</v>
      </c>
      <c r="O13" s="123"/>
      <c r="P13" s="93" t="s">
        <v>83</v>
      </c>
      <c r="Q13" s="103" t="s">
        <v>217</v>
      </c>
      <c r="R13" s="93" t="s">
        <v>83</v>
      </c>
      <c r="S13" s="110" t="s">
        <v>86</v>
      </c>
      <c r="T13" s="110" t="s">
        <v>217</v>
      </c>
      <c r="U13" s="59" t="s">
        <v>83</v>
      </c>
      <c r="V13" s="111" t="s">
        <v>87</v>
      </c>
      <c r="W13" s="93" t="s">
        <v>83</v>
      </c>
      <c r="X13" s="559"/>
      <c r="Y13" s="110"/>
      <c r="Z13" s="89" t="s">
        <v>88</v>
      </c>
      <c r="AA13" s="111" t="s">
        <v>89</v>
      </c>
      <c r="AB13" s="93" t="s">
        <v>83</v>
      </c>
      <c r="AC13" s="124" t="s">
        <v>90</v>
      </c>
      <c r="AD13" s="125"/>
      <c r="AE13" s="57" t="s">
        <v>83</v>
      </c>
      <c r="AF13" s="126" t="s">
        <v>217</v>
      </c>
      <c r="AG13" s="93" t="s">
        <v>83</v>
      </c>
      <c r="AH13" s="110"/>
      <c r="AI13" s="114"/>
      <c r="AJ13" s="57" t="s">
        <v>83</v>
      </c>
      <c r="AK13" s="111" t="s">
        <v>89</v>
      </c>
      <c r="AL13" s="93" t="s">
        <v>83</v>
      </c>
      <c r="AM13" s="110" t="s">
        <v>86</v>
      </c>
      <c r="AN13" s="114"/>
      <c r="AO13" s="57" t="s">
        <v>83</v>
      </c>
      <c r="AP13" s="111" t="s">
        <v>217</v>
      </c>
      <c r="AQ13" s="93" t="s">
        <v>83</v>
      </c>
      <c r="AR13" s="120" t="s">
        <v>90</v>
      </c>
      <c r="AS13" s="414"/>
      <c r="AT13" s="59" t="s">
        <v>83</v>
      </c>
      <c r="AU13" s="117" t="s">
        <v>217</v>
      </c>
      <c r="AV13" s="24"/>
      <c r="AW13" s="21"/>
      <c r="AX13" s="21"/>
      <c r="AY13" s="21"/>
      <c r="AZ13" s="21"/>
      <c r="BA13" s="21"/>
      <c r="BB13" s="21"/>
      <c r="BC13" s="21"/>
      <c r="BD13" s="21"/>
      <c r="BE13" s="21"/>
      <c r="BF13" s="22"/>
      <c r="BG13" s="22"/>
      <c r="BH13" s="22"/>
      <c r="BI13" s="22"/>
      <c r="BJ13" s="22"/>
      <c r="BK13" s="21"/>
      <c r="BL13" s="21"/>
      <c r="BM13" s="21"/>
      <c r="BN13" s="21"/>
      <c r="BO13" s="23"/>
      <c r="BP13" s="17"/>
    </row>
    <row r="14" spans="1:74" s="79" customFormat="1" ht="17.25" customHeight="1" outlineLevel="1">
      <c r="A14" s="17"/>
      <c r="B14" s="140"/>
      <c r="C14" s="141" t="str">
        <f>Roles!C12</f>
        <v>Henry Liao (S1c)</v>
      </c>
      <c r="D14" s="84">
        <f t="shared" ref="D14:D21" si="0">COUNTA(H14:AU14)-G14</f>
        <v>9</v>
      </c>
      <c r="E14" s="142"/>
      <c r="F14" s="142"/>
      <c r="G14" s="121">
        <f>COUNTIF(H14:AU14, "Cl")+COUNTIF(H14:AU14, "scope")+COUNTIF(H14:AU14, "EPW")+COUNTIF(H14:AU14, "scopecl")+COUNTIF(H14:AU14, "PM")</f>
        <v>22</v>
      </c>
      <c r="H14" s="59" t="s">
        <v>83</v>
      </c>
      <c r="I14" s="588" t="s">
        <v>194</v>
      </c>
      <c r="J14" s="465" t="s">
        <v>218</v>
      </c>
      <c r="K14" s="59" t="s">
        <v>83</v>
      </c>
      <c r="L14" s="111" t="s">
        <v>166</v>
      </c>
      <c r="M14" s="93" t="s">
        <v>83</v>
      </c>
      <c r="N14" s="123" t="s">
        <v>154</v>
      </c>
      <c r="O14" s="123"/>
      <c r="P14" s="93" t="s">
        <v>83</v>
      </c>
      <c r="Q14" s="438" t="s">
        <v>166</v>
      </c>
      <c r="R14" s="93" t="s">
        <v>83</v>
      </c>
      <c r="S14" s="110"/>
      <c r="T14" s="110" t="s">
        <v>154</v>
      </c>
      <c r="U14" s="59" t="s">
        <v>83</v>
      </c>
      <c r="V14" s="111" t="s">
        <v>166</v>
      </c>
      <c r="W14" s="93" t="s">
        <v>83</v>
      </c>
      <c r="X14" s="110"/>
      <c r="Y14" s="110"/>
      <c r="Z14" s="59" t="s">
        <v>83</v>
      </c>
      <c r="AA14" s="111" t="s">
        <v>166</v>
      </c>
      <c r="AB14" s="93" t="s">
        <v>83</v>
      </c>
      <c r="AC14" s="124" t="s">
        <v>89</v>
      </c>
      <c r="AD14" s="125" t="s">
        <v>154</v>
      </c>
      <c r="AE14" s="57" t="s">
        <v>83</v>
      </c>
      <c r="AF14" s="126" t="s">
        <v>166</v>
      </c>
      <c r="AG14" s="93" t="s">
        <v>83</v>
      </c>
      <c r="AH14" s="110"/>
      <c r="AI14" s="114"/>
      <c r="AJ14" s="57" t="s">
        <v>83</v>
      </c>
      <c r="AK14" s="111" t="s">
        <v>166</v>
      </c>
      <c r="AL14" s="93" t="s">
        <v>83</v>
      </c>
      <c r="AM14" s="465" t="s">
        <v>231</v>
      </c>
      <c r="AN14" s="114"/>
      <c r="AO14" s="57" t="s">
        <v>83</v>
      </c>
      <c r="AP14" s="111" t="s">
        <v>166</v>
      </c>
      <c r="AQ14" s="434" t="s">
        <v>89</v>
      </c>
      <c r="AR14" s="120"/>
      <c r="AS14" s="120"/>
      <c r="AT14" s="59" t="s">
        <v>83</v>
      </c>
      <c r="AU14" s="117" t="s">
        <v>101</v>
      </c>
      <c r="AV14" s="24"/>
      <c r="AW14" s="21"/>
      <c r="AX14" s="21"/>
      <c r="AY14" s="21"/>
      <c r="AZ14" s="21"/>
      <c r="BA14" s="21"/>
      <c r="BB14" s="21"/>
      <c r="BC14" s="21"/>
      <c r="BD14" s="21"/>
      <c r="BE14" s="21"/>
      <c r="BF14" s="22"/>
      <c r="BG14" s="22"/>
      <c r="BH14" s="22"/>
      <c r="BI14" s="22"/>
      <c r="BJ14" s="22"/>
      <c r="BK14" s="21"/>
      <c r="BL14" s="21"/>
      <c r="BM14" s="21"/>
      <c r="BN14" s="21"/>
      <c r="BO14" s="23"/>
      <c r="BP14" s="17"/>
    </row>
    <row r="15" spans="1:74" s="91" customFormat="1" ht="17.25" customHeight="1" outlineLevel="1">
      <c r="A15" s="17"/>
      <c r="B15" s="140"/>
      <c r="C15" s="152" t="str">
        <f>Roles!C17</f>
        <v>Renishka Sellayah (1F)</v>
      </c>
      <c r="D15" s="84"/>
      <c r="E15" s="142"/>
      <c r="F15" s="142"/>
      <c r="G15" s="121"/>
      <c r="H15" s="59" t="s">
        <v>83</v>
      </c>
      <c r="I15" s="599"/>
      <c r="J15" s="524"/>
      <c r="K15" s="93" t="s">
        <v>162</v>
      </c>
      <c r="L15" s="111" t="s">
        <v>87</v>
      </c>
      <c r="M15" s="93" t="s">
        <v>162</v>
      </c>
      <c r="N15" s="123" t="s">
        <v>90</v>
      </c>
      <c r="O15" s="521"/>
      <c r="P15" s="93" t="s">
        <v>162</v>
      </c>
      <c r="Q15" s="438" t="s">
        <v>89</v>
      </c>
      <c r="R15" s="93" t="s">
        <v>162</v>
      </c>
      <c r="S15" s="408"/>
      <c r="T15" s="522"/>
      <c r="U15" s="93" t="s">
        <v>162</v>
      </c>
      <c r="V15" s="111" t="s">
        <v>87</v>
      </c>
      <c r="W15" s="93" t="s">
        <v>162</v>
      </c>
      <c r="X15" s="110"/>
      <c r="Y15" s="522"/>
      <c r="Z15" s="93" t="s">
        <v>162</v>
      </c>
      <c r="AA15" s="111" t="s">
        <v>87</v>
      </c>
      <c r="AB15" s="93" t="s">
        <v>162</v>
      </c>
      <c r="AC15" s="124" t="s">
        <v>90</v>
      </c>
      <c r="AD15" s="523"/>
      <c r="AE15" s="57" t="s">
        <v>88</v>
      </c>
      <c r="AF15" s="126" t="s">
        <v>87</v>
      </c>
      <c r="AG15" s="93" t="s">
        <v>162</v>
      </c>
      <c r="AH15" s="110" t="s">
        <v>90</v>
      </c>
      <c r="AI15" s="524"/>
      <c r="AJ15" s="57" t="s">
        <v>83</v>
      </c>
      <c r="AK15" s="111" t="s">
        <v>89</v>
      </c>
      <c r="AL15" s="93" t="s">
        <v>162</v>
      </c>
      <c r="AM15" s="465" t="s">
        <v>231</v>
      </c>
      <c r="AN15" s="524"/>
      <c r="AO15" s="57" t="s">
        <v>88</v>
      </c>
      <c r="AP15" s="111" t="s">
        <v>87</v>
      </c>
      <c r="AQ15" s="434" t="s">
        <v>162</v>
      </c>
      <c r="AR15" s="598"/>
      <c r="AS15" s="525"/>
      <c r="AT15" s="93" t="s">
        <v>162</v>
      </c>
      <c r="AU15" s="117" t="s">
        <v>89</v>
      </c>
      <c r="AV15" s="24"/>
      <c r="AW15" s="21"/>
      <c r="AX15" s="21"/>
      <c r="AY15" s="21"/>
      <c r="AZ15" s="21"/>
      <c r="BA15" s="21"/>
      <c r="BB15" s="21"/>
      <c r="BC15" s="21"/>
      <c r="BD15" s="21"/>
      <c r="BE15" s="21"/>
      <c r="BF15" s="22"/>
      <c r="BG15" s="22"/>
      <c r="BH15" s="22"/>
      <c r="BI15" s="22"/>
      <c r="BJ15" s="22"/>
      <c r="BK15" s="21"/>
      <c r="BL15" s="21"/>
      <c r="BM15" s="21"/>
      <c r="BN15" s="21"/>
      <c r="BO15" s="23"/>
      <c r="BP15" s="17"/>
    </row>
    <row r="16" spans="1:74" ht="17.25" customHeight="1" outlineLevel="1">
      <c r="A16" s="17"/>
      <c r="B16" s="140"/>
      <c r="C16" s="141" t="str">
        <f>Roles!$C$7</f>
        <v>Tess Asgill (S2a)</v>
      </c>
      <c r="D16" s="84">
        <f t="shared" si="0"/>
        <v>18</v>
      </c>
      <c r="E16" s="142">
        <v>43174</v>
      </c>
      <c r="F16" s="142">
        <v>43175</v>
      </c>
      <c r="G16" s="121">
        <f>COUNTIF(H16:AU16, "Cl")+COUNTIF(H16:AU16, "scope")+COUNTIF(H16:AU16, "EPW")+COUNTIF(H16:AU16, "scopecl")+COUNTIF(H16:AU16, "PM")</f>
        <v>10</v>
      </c>
      <c r="H16" s="153" t="s">
        <v>154</v>
      </c>
      <c r="I16" s="57" t="s">
        <v>83</v>
      </c>
      <c r="J16" s="559"/>
      <c r="K16" s="110" t="s">
        <v>154</v>
      </c>
      <c r="L16" s="560"/>
      <c r="M16" s="426" t="s">
        <v>154</v>
      </c>
      <c r="N16" s="57" t="s">
        <v>83</v>
      </c>
      <c r="O16" s="123" t="s">
        <v>92</v>
      </c>
      <c r="P16" s="110" t="s">
        <v>154</v>
      </c>
      <c r="Q16" s="561"/>
      <c r="R16" s="127" t="s">
        <v>154</v>
      </c>
      <c r="S16" s="57" t="s">
        <v>83</v>
      </c>
      <c r="T16" s="110" t="s">
        <v>91</v>
      </c>
      <c r="U16" s="408"/>
      <c r="V16" s="86" t="s">
        <v>83</v>
      </c>
      <c r="W16" s="411"/>
      <c r="X16" s="57" t="s">
        <v>83</v>
      </c>
      <c r="Y16" s="110" t="s">
        <v>93</v>
      </c>
      <c r="Z16" s="110" t="s">
        <v>154</v>
      </c>
      <c r="AA16" s="561"/>
      <c r="AB16" s="433" t="s">
        <v>154</v>
      </c>
      <c r="AC16" s="57" t="s">
        <v>83</v>
      </c>
      <c r="AD16" s="559"/>
      <c r="AE16" s="110" t="s">
        <v>154</v>
      </c>
      <c r="AF16" s="86" t="s">
        <v>83</v>
      </c>
      <c r="AG16" s="127" t="s">
        <v>154</v>
      </c>
      <c r="AH16" s="57" t="s">
        <v>83</v>
      </c>
      <c r="AI16" s="110" t="s">
        <v>92</v>
      </c>
      <c r="AJ16" s="408"/>
      <c r="AK16" s="111" t="s">
        <v>94</v>
      </c>
      <c r="AL16" s="411"/>
      <c r="AM16" s="57" t="s">
        <v>83</v>
      </c>
      <c r="AN16" s="110" t="s">
        <v>91</v>
      </c>
      <c r="AO16" s="110" t="s">
        <v>154</v>
      </c>
      <c r="AP16" s="417"/>
      <c r="AQ16" s="435"/>
      <c r="AR16" s="57" t="s">
        <v>83</v>
      </c>
      <c r="AS16" s="120" t="s">
        <v>94</v>
      </c>
      <c r="AT16" s="110" t="s">
        <v>154</v>
      </c>
      <c r="AU16" s="417"/>
      <c r="AV16" s="24"/>
      <c r="AW16" s="21"/>
      <c r="AX16" s="21"/>
      <c r="AY16" s="21"/>
      <c r="AZ16" s="21"/>
      <c r="BA16" s="21"/>
      <c r="BB16" s="21"/>
      <c r="BC16" s="21"/>
      <c r="BD16" s="21"/>
      <c r="BE16" s="21"/>
      <c r="BF16" s="22"/>
      <c r="BG16" s="22"/>
      <c r="BH16" s="22"/>
      <c r="BI16" s="22"/>
      <c r="BJ16" s="22"/>
      <c r="BK16" s="21"/>
      <c r="BL16" s="21"/>
      <c r="BM16" s="21"/>
      <c r="BN16" s="21"/>
      <c r="BO16" s="23"/>
      <c r="BP16" s="17"/>
    </row>
    <row r="17" spans="1:68" s="79" customFormat="1" ht="17.25" customHeight="1" outlineLevel="1">
      <c r="A17" s="17"/>
      <c r="B17" s="154"/>
      <c r="C17" s="141" t="str">
        <f>Roles!C13</f>
        <v>Viran Salgado(S2b)</v>
      </c>
      <c r="D17" s="84">
        <f t="shared" si="0"/>
        <v>12</v>
      </c>
      <c r="E17" s="142"/>
      <c r="F17" s="142"/>
      <c r="G17" s="121">
        <f>COUNTIF(H17:AU17, "Cl")+COUNTIF(H17:AU17, "scope")+COUNTIF(H17:AU17, "EPW")+COUNTIF(H17:AU17, "scopecl")+COUNTIF(H17:AU17, "PM")</f>
        <v>17</v>
      </c>
      <c r="H17" s="153" t="s">
        <v>83</v>
      </c>
      <c r="I17" s="57" t="s">
        <v>83</v>
      </c>
      <c r="J17" s="110"/>
      <c r="K17" s="110"/>
      <c r="L17" s="86" t="s">
        <v>83</v>
      </c>
      <c r="M17" s="426" t="s">
        <v>102</v>
      </c>
      <c r="N17" s="57" t="s">
        <v>83</v>
      </c>
      <c r="O17" s="123"/>
      <c r="P17" s="465" t="s">
        <v>194</v>
      </c>
      <c r="Q17" s="86" t="s">
        <v>83</v>
      </c>
      <c r="R17" s="127"/>
      <c r="S17" s="57" t="s">
        <v>83</v>
      </c>
      <c r="T17" s="110" t="s">
        <v>94</v>
      </c>
      <c r="U17" s="110" t="s">
        <v>154</v>
      </c>
      <c r="V17" s="86" t="s">
        <v>83</v>
      </c>
      <c r="W17" s="127" t="s">
        <v>154</v>
      </c>
      <c r="X17" s="57" t="s">
        <v>83</v>
      </c>
      <c r="Y17" s="110" t="s">
        <v>94</v>
      </c>
      <c r="Z17" s="110"/>
      <c r="AA17" s="86" t="s">
        <v>83</v>
      </c>
      <c r="AB17" s="562"/>
      <c r="AC17" s="57" t="s">
        <v>83</v>
      </c>
      <c r="AD17" s="124"/>
      <c r="AE17" s="110"/>
      <c r="AF17" s="86" t="s">
        <v>83</v>
      </c>
      <c r="AG17" s="429"/>
      <c r="AH17" s="57" t="s">
        <v>83</v>
      </c>
      <c r="AI17" s="414"/>
      <c r="AJ17" s="110" t="s">
        <v>154</v>
      </c>
      <c r="AK17" s="86" t="s">
        <v>83</v>
      </c>
      <c r="AL17" s="127" t="s">
        <v>154</v>
      </c>
      <c r="AM17" s="57" t="s">
        <v>83</v>
      </c>
      <c r="AN17" s="110"/>
      <c r="AO17" s="465" t="s">
        <v>194</v>
      </c>
      <c r="AP17" s="86" t="s">
        <v>83</v>
      </c>
      <c r="AQ17" s="434" t="s">
        <v>154</v>
      </c>
      <c r="AR17" s="57" t="s">
        <v>83</v>
      </c>
      <c r="AS17" s="120" t="s">
        <v>93</v>
      </c>
      <c r="AT17" s="465" t="s">
        <v>194</v>
      </c>
      <c r="AU17" s="86" t="s">
        <v>83</v>
      </c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4"/>
      <c r="BG17" s="54"/>
      <c r="BH17" s="54"/>
      <c r="BI17" s="54"/>
      <c r="BJ17" s="54"/>
      <c r="BK17" s="53"/>
      <c r="BL17" s="53"/>
      <c r="BM17" s="53"/>
      <c r="BN17" s="53"/>
      <c r="BO17" s="53"/>
      <c r="BP17" s="17"/>
    </row>
    <row r="18" spans="1:68" s="91" customFormat="1" ht="17.25" customHeight="1" outlineLevel="1">
      <c r="A18" s="17"/>
      <c r="B18" s="154"/>
      <c r="C18" s="152" t="str">
        <f>C32</f>
        <v>Bree Lauritz (2F)</v>
      </c>
      <c r="D18" s="84"/>
      <c r="E18" s="142"/>
      <c r="F18" s="142"/>
      <c r="G18" s="121"/>
      <c r="H18" s="463" t="s">
        <v>162</v>
      </c>
      <c r="I18" s="57" t="s">
        <v>162</v>
      </c>
      <c r="J18" s="110"/>
      <c r="K18" s="522"/>
      <c r="L18" s="86" t="s">
        <v>162</v>
      </c>
      <c r="M18" s="600"/>
      <c r="N18" s="57" t="s">
        <v>162</v>
      </c>
      <c r="O18" s="123" t="s">
        <v>94</v>
      </c>
      <c r="P18" s="522"/>
      <c r="Q18" s="86" t="s">
        <v>162</v>
      </c>
      <c r="R18" s="411"/>
      <c r="S18" s="57" t="s">
        <v>162</v>
      </c>
      <c r="T18" s="85"/>
      <c r="U18" s="465" t="s">
        <v>215</v>
      </c>
      <c r="V18" s="86" t="s">
        <v>162</v>
      </c>
      <c r="W18" s="411"/>
      <c r="X18" s="57" t="s">
        <v>162</v>
      </c>
      <c r="Y18" s="110"/>
      <c r="Z18" s="522"/>
      <c r="AA18" s="86" t="s">
        <v>162</v>
      </c>
      <c r="AB18" s="596"/>
      <c r="AC18" s="57" t="s">
        <v>162</v>
      </c>
      <c r="AD18" s="124"/>
      <c r="AE18" s="522"/>
      <c r="AF18" s="86" t="s">
        <v>162</v>
      </c>
      <c r="AG18" s="593" t="s">
        <v>216</v>
      </c>
      <c r="AH18" s="57" t="s">
        <v>162</v>
      </c>
      <c r="AI18" s="507" t="s">
        <v>94</v>
      </c>
      <c r="AJ18" s="522"/>
      <c r="AK18" s="86" t="s">
        <v>162</v>
      </c>
      <c r="AL18" s="593" t="s">
        <v>214</v>
      </c>
      <c r="AM18" s="57" t="s">
        <v>162</v>
      </c>
      <c r="AN18" s="408"/>
      <c r="AO18" s="522"/>
      <c r="AP18" s="86" t="s">
        <v>162</v>
      </c>
      <c r="AQ18" s="435"/>
      <c r="AR18" s="57" t="s">
        <v>162</v>
      </c>
      <c r="AS18" s="120" t="s">
        <v>93</v>
      </c>
      <c r="AT18" s="465" t="s">
        <v>194</v>
      </c>
      <c r="AU18" s="86" t="s">
        <v>162</v>
      </c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4"/>
      <c r="BG18" s="54"/>
      <c r="BH18" s="54"/>
      <c r="BI18" s="54"/>
      <c r="BJ18" s="54"/>
      <c r="BK18" s="53"/>
      <c r="BL18" s="53"/>
      <c r="BM18" s="53"/>
      <c r="BN18" s="53"/>
      <c r="BO18" s="53"/>
      <c r="BP18" s="17"/>
    </row>
    <row r="19" spans="1:68" s="52" customFormat="1" ht="17.25" customHeight="1" outlineLevel="1">
      <c r="A19" s="17"/>
      <c r="B19" s="154"/>
      <c r="C19" s="141" t="str">
        <f>Roles!$C$8</f>
        <v>Alison Browning (S3a)</v>
      </c>
      <c r="D19" s="84">
        <f t="shared" si="0"/>
        <v>26</v>
      </c>
      <c r="E19" s="142">
        <v>43174</v>
      </c>
      <c r="F19" s="142">
        <v>43180</v>
      </c>
      <c r="G19" s="121">
        <f>COUNTIF(H19:AU19, "Cl")+COUNTIF(H19:AU19, "scope")+COUNTIF(H19:AU19, "EPW")+COUNTIF(H19:AU19, "scopecl")+COUNTIF(H19:AU19, "PM")</f>
        <v>6</v>
      </c>
      <c r="H19" s="80" t="s">
        <v>162</v>
      </c>
      <c r="I19" s="155" t="s">
        <v>154</v>
      </c>
      <c r="J19" s="85" t="s">
        <v>101</v>
      </c>
      <c r="K19" s="85" t="s">
        <v>96</v>
      </c>
      <c r="L19" s="561"/>
      <c r="M19" s="93" t="s">
        <v>162</v>
      </c>
      <c r="N19" s="100" t="s">
        <v>97</v>
      </c>
      <c r="O19" s="85" t="s">
        <v>154</v>
      </c>
      <c r="P19" s="563"/>
      <c r="Q19" s="103" t="s">
        <v>101</v>
      </c>
      <c r="R19" s="127" t="s">
        <v>99</v>
      </c>
      <c r="S19" s="464" t="s">
        <v>194</v>
      </c>
      <c r="T19" s="110" t="s">
        <v>101</v>
      </c>
      <c r="U19" s="155" t="s">
        <v>96</v>
      </c>
      <c r="V19" s="561"/>
      <c r="W19" s="93" t="s">
        <v>83</v>
      </c>
      <c r="X19" s="155" t="s">
        <v>217</v>
      </c>
      <c r="Y19" s="85" t="s">
        <v>101</v>
      </c>
      <c r="Z19" s="85" t="s">
        <v>103</v>
      </c>
      <c r="AA19" s="111" t="s">
        <v>97</v>
      </c>
      <c r="AB19" s="127" t="s">
        <v>99</v>
      </c>
      <c r="AC19" s="161" t="s">
        <v>154</v>
      </c>
      <c r="AD19" s="85"/>
      <c r="AE19" s="85" t="s">
        <v>96</v>
      </c>
      <c r="AF19" s="559"/>
      <c r="AG19" s="93" t="s">
        <v>83</v>
      </c>
      <c r="AH19" s="155" t="s">
        <v>97</v>
      </c>
      <c r="AI19" s="155" t="s">
        <v>102</v>
      </c>
      <c r="AJ19" s="155" t="s">
        <v>96</v>
      </c>
      <c r="AK19" s="417"/>
      <c r="AL19" s="127" t="s">
        <v>99</v>
      </c>
      <c r="AM19" s="464" t="s">
        <v>218</v>
      </c>
      <c r="AN19" s="155" t="s">
        <v>154</v>
      </c>
      <c r="AO19" s="155" t="s">
        <v>96</v>
      </c>
      <c r="AP19" s="417"/>
      <c r="AQ19" s="93" t="s">
        <v>83</v>
      </c>
      <c r="AR19" s="102" t="s">
        <v>97</v>
      </c>
      <c r="AS19" s="410"/>
      <c r="AT19" s="102" t="s">
        <v>101</v>
      </c>
      <c r="AU19" s="103" t="s">
        <v>97</v>
      </c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4"/>
      <c r="BG19" s="54"/>
      <c r="BH19" s="54"/>
      <c r="BI19" s="54"/>
      <c r="BJ19" s="54"/>
      <c r="BK19" s="53"/>
      <c r="BL19" s="53"/>
      <c r="BM19" s="53"/>
      <c r="BN19" s="53"/>
      <c r="BO19" s="53"/>
      <c r="BP19" s="17"/>
    </row>
    <row r="20" spans="1:68" s="52" customFormat="1" ht="17.25" customHeight="1" outlineLevel="1">
      <c r="A20" s="17"/>
      <c r="B20" s="154"/>
      <c r="C20" s="157" t="str">
        <f>Roles!$C$9</f>
        <v>Pranav Divakaran (S3b)</v>
      </c>
      <c r="D20" s="84">
        <f t="shared" si="0"/>
        <v>26</v>
      </c>
      <c r="E20" s="158"/>
      <c r="F20" s="158"/>
      <c r="G20" s="121">
        <f>COUNTIF(H20:AU20, "Cl")+COUNTIF(H20:AU20, "scope")+COUNTIF(H20:AU20, "EPW")+COUNTIF(H20:AU20, "scopecl")+COUNTIF(H20:AU20, "PM")</f>
        <v>7</v>
      </c>
      <c r="H20" s="153" t="s">
        <v>99</v>
      </c>
      <c r="I20" s="564"/>
      <c r="J20" s="115" t="s">
        <v>154</v>
      </c>
      <c r="K20" s="98" t="s">
        <v>102</v>
      </c>
      <c r="L20" s="160" t="s">
        <v>166</v>
      </c>
      <c r="M20" s="427" t="s">
        <v>99</v>
      </c>
      <c r="N20" s="564"/>
      <c r="O20" s="98" t="s">
        <v>217</v>
      </c>
      <c r="P20" s="98" t="s">
        <v>96</v>
      </c>
      <c r="Q20" s="509" t="s">
        <v>206</v>
      </c>
      <c r="R20" s="94" t="s">
        <v>83</v>
      </c>
      <c r="S20" s="159" t="s">
        <v>101</v>
      </c>
      <c r="T20" s="564"/>
      <c r="U20" s="159" t="s">
        <v>97</v>
      </c>
      <c r="V20" s="160" t="s">
        <v>101</v>
      </c>
      <c r="W20" s="127" t="s">
        <v>99</v>
      </c>
      <c r="X20" s="564"/>
      <c r="Y20" s="98" t="s">
        <v>154</v>
      </c>
      <c r="Z20" s="98" t="s">
        <v>96</v>
      </c>
      <c r="AA20" s="160" t="s">
        <v>101</v>
      </c>
      <c r="AB20" s="94" t="s">
        <v>83</v>
      </c>
      <c r="AC20" s="559"/>
      <c r="AD20" s="124" t="s">
        <v>101</v>
      </c>
      <c r="AE20" s="98" t="s">
        <v>102</v>
      </c>
      <c r="AF20" s="111" t="s">
        <v>101</v>
      </c>
      <c r="AG20" s="127" t="s">
        <v>99</v>
      </c>
      <c r="AH20" s="159" t="s">
        <v>154</v>
      </c>
      <c r="AI20" s="159" t="s">
        <v>154</v>
      </c>
      <c r="AJ20" s="159" t="s">
        <v>98</v>
      </c>
      <c r="AK20" s="409"/>
      <c r="AL20" s="94" t="s">
        <v>83</v>
      </c>
      <c r="AM20" s="159" t="s">
        <v>102</v>
      </c>
      <c r="AN20" s="85" t="s">
        <v>217</v>
      </c>
      <c r="AO20" s="159" t="s">
        <v>103</v>
      </c>
      <c r="AP20" s="160" t="s">
        <v>102</v>
      </c>
      <c r="AQ20" s="127" t="s">
        <v>99</v>
      </c>
      <c r="AR20" s="410"/>
      <c r="AS20" s="107" t="s">
        <v>154</v>
      </c>
      <c r="AT20" s="107" t="s">
        <v>96</v>
      </c>
      <c r="AU20" s="108" t="s">
        <v>101</v>
      </c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4"/>
      <c r="BG20" s="54"/>
      <c r="BH20" s="54"/>
      <c r="BI20" s="54"/>
      <c r="BJ20" s="54"/>
      <c r="BK20" s="53"/>
      <c r="BL20" s="53"/>
      <c r="BM20" s="53"/>
      <c r="BN20" s="53"/>
      <c r="BO20" s="53"/>
      <c r="BP20" s="17"/>
    </row>
    <row r="21" spans="1:68" s="78" customFormat="1" ht="17.25" customHeight="1" outlineLevel="1">
      <c r="A21" s="17"/>
      <c r="B21" s="154"/>
      <c r="C21" s="162" t="str">
        <f>Roles!C14</f>
        <v>Haikiu Taukave (S3c)</v>
      </c>
      <c r="D21" s="84">
        <f t="shared" si="0"/>
        <v>15</v>
      </c>
      <c r="E21" s="163"/>
      <c r="F21" s="163"/>
      <c r="G21" s="121">
        <f>COUNTIF(H21:AU21, "Cl")+COUNTIF(H21:AU21, "scope")+COUNTIF(H21:AU21, "EPW")+COUNTIF(H21:AU21, "scopecl")+COUNTIF(H21:AU21, "PM")</f>
        <v>14</v>
      </c>
      <c r="H21" s="89" t="s">
        <v>97</v>
      </c>
      <c r="I21" s="509"/>
      <c r="J21" s="85"/>
      <c r="K21" s="85" t="s">
        <v>103</v>
      </c>
      <c r="L21" s="564"/>
      <c r="M21" s="93" t="s">
        <v>83</v>
      </c>
      <c r="N21" s="509"/>
      <c r="O21" s="85"/>
      <c r="P21" s="85" t="s">
        <v>103</v>
      </c>
      <c r="Q21" s="564"/>
      <c r="R21" s="93" t="s">
        <v>83</v>
      </c>
      <c r="S21" s="155" t="s">
        <v>154</v>
      </c>
      <c r="T21" s="110"/>
      <c r="U21" s="155" t="s">
        <v>103</v>
      </c>
      <c r="V21" s="111" t="s">
        <v>166</v>
      </c>
      <c r="W21" s="93" t="s">
        <v>83</v>
      </c>
      <c r="X21" s="159" t="s">
        <v>154</v>
      </c>
      <c r="Y21" s="85" t="s">
        <v>102</v>
      </c>
      <c r="Z21" s="85"/>
      <c r="AA21" s="111" t="s">
        <v>166</v>
      </c>
      <c r="AB21" s="119" t="s">
        <v>97</v>
      </c>
      <c r="AC21" s="156" t="s">
        <v>101</v>
      </c>
      <c r="AD21" s="156" t="s">
        <v>217</v>
      </c>
      <c r="AE21" s="85" t="s">
        <v>103</v>
      </c>
      <c r="AF21" s="111" t="s">
        <v>166</v>
      </c>
      <c r="AG21" s="93" t="s">
        <v>83</v>
      </c>
      <c r="AH21" s="155"/>
      <c r="AI21" s="155"/>
      <c r="AJ21" s="155" t="s">
        <v>103</v>
      </c>
      <c r="AK21" s="111" t="s">
        <v>166</v>
      </c>
      <c r="AL21" s="93" t="s">
        <v>83</v>
      </c>
      <c r="AM21" s="155" t="s">
        <v>154</v>
      </c>
      <c r="AN21" s="408"/>
      <c r="AO21" s="155" t="s">
        <v>101</v>
      </c>
      <c r="AP21" s="111" t="s">
        <v>166</v>
      </c>
      <c r="AQ21" s="93" t="s">
        <v>83</v>
      </c>
      <c r="AR21" s="102" t="s">
        <v>154</v>
      </c>
      <c r="AS21" s="102" t="s">
        <v>217</v>
      </c>
      <c r="AT21" s="102" t="s">
        <v>103</v>
      </c>
      <c r="AU21" s="103" t="s">
        <v>166</v>
      </c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4"/>
      <c r="BG21" s="54"/>
      <c r="BH21" s="54"/>
      <c r="BI21" s="54"/>
      <c r="BJ21" s="54"/>
      <c r="BK21" s="53"/>
      <c r="BL21" s="53"/>
      <c r="BM21" s="53"/>
      <c r="BN21" s="53"/>
      <c r="BO21" s="53"/>
      <c r="BP21" s="17"/>
    </row>
    <row r="22" spans="1:68" s="91" customFormat="1" ht="17.25" customHeight="1" outlineLevel="1">
      <c r="A22" s="17"/>
      <c r="B22" s="154"/>
      <c r="C22" s="164" t="str">
        <f>Roles!C19</f>
        <v>Joyce Ma (3aF)</v>
      </c>
      <c r="D22" s="96"/>
      <c r="E22" s="158"/>
      <c r="F22" s="158"/>
      <c r="G22" s="165"/>
      <c r="H22" s="59" t="s">
        <v>83</v>
      </c>
      <c r="I22" s="588" t="s">
        <v>194</v>
      </c>
      <c r="J22" s="465" t="s">
        <v>218</v>
      </c>
      <c r="K22" s="85" t="s">
        <v>103</v>
      </c>
      <c r="L22" s="520"/>
      <c r="M22" s="119" t="s">
        <v>99</v>
      </c>
      <c r="N22" s="509" t="s">
        <v>97</v>
      </c>
      <c r="O22" s="408"/>
      <c r="P22" s="85" t="s">
        <v>96</v>
      </c>
      <c r="Q22" s="520"/>
      <c r="R22" s="119" t="s">
        <v>99</v>
      </c>
      <c r="S22" s="464" t="s">
        <v>194</v>
      </c>
      <c r="T22" s="522"/>
      <c r="U22" s="99" t="s">
        <v>103</v>
      </c>
      <c r="V22" s="103" t="s">
        <v>101</v>
      </c>
      <c r="W22" s="93" t="s">
        <v>83</v>
      </c>
      <c r="X22" s="528"/>
      <c r="Y22" s="85" t="s">
        <v>101</v>
      </c>
      <c r="Z22" s="85"/>
      <c r="AA22" s="103" t="s">
        <v>101</v>
      </c>
      <c r="AB22" s="119" t="s">
        <v>99</v>
      </c>
      <c r="AC22" s="530"/>
      <c r="AD22" s="101" t="s">
        <v>101</v>
      </c>
      <c r="AE22" s="85" t="s">
        <v>96</v>
      </c>
      <c r="AF22" s="103"/>
      <c r="AG22" s="93" t="s">
        <v>83</v>
      </c>
      <c r="AH22" s="99" t="s">
        <v>97</v>
      </c>
      <c r="AI22" s="532"/>
      <c r="AJ22" s="99" t="s">
        <v>98</v>
      </c>
      <c r="AK22" s="440"/>
      <c r="AL22" s="93" t="s">
        <v>83</v>
      </c>
      <c r="AM22" s="99" t="s">
        <v>102</v>
      </c>
      <c r="AN22" s="532"/>
      <c r="AO22" s="99" t="s">
        <v>96</v>
      </c>
      <c r="AP22" s="103" t="s">
        <v>102</v>
      </c>
      <c r="AQ22" s="119" t="s">
        <v>99</v>
      </c>
      <c r="AR22" s="533"/>
      <c r="AS22" s="102"/>
      <c r="AT22" s="102" t="s">
        <v>101</v>
      </c>
      <c r="AU22" s="10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4"/>
      <c r="BG22" s="54"/>
      <c r="BH22" s="54"/>
      <c r="BI22" s="54"/>
      <c r="BJ22" s="54"/>
      <c r="BK22" s="53"/>
      <c r="BL22" s="53"/>
      <c r="BM22" s="53"/>
      <c r="BN22" s="53"/>
      <c r="BO22" s="53"/>
      <c r="BP22" s="17"/>
    </row>
    <row r="23" spans="1:68" s="91" customFormat="1" ht="17.25" customHeight="1" outlineLevel="1">
      <c r="A23" s="17"/>
      <c r="B23" s="154"/>
      <c r="C23" s="164" t="str">
        <f>Roles!C20</f>
        <v>Daniel Cattanach (3bF)</v>
      </c>
      <c r="D23" s="96"/>
      <c r="E23" s="158"/>
      <c r="F23" s="158"/>
      <c r="G23" s="165"/>
      <c r="H23" s="89" t="s">
        <v>99</v>
      </c>
      <c r="I23" s="564"/>
      <c r="J23" s="85" t="s">
        <v>101</v>
      </c>
      <c r="K23" s="85" t="s">
        <v>96</v>
      </c>
      <c r="L23" s="103"/>
      <c r="M23" s="59" t="s">
        <v>83</v>
      </c>
      <c r="N23" s="564"/>
      <c r="O23" s="85"/>
      <c r="P23" s="85" t="s">
        <v>103</v>
      </c>
      <c r="Q23" s="103" t="s">
        <v>101</v>
      </c>
      <c r="R23" s="93" t="s">
        <v>83</v>
      </c>
      <c r="S23" s="528"/>
      <c r="T23" s="85" t="s">
        <v>101</v>
      </c>
      <c r="U23" s="99" t="s">
        <v>96</v>
      </c>
      <c r="V23" s="103"/>
      <c r="W23" s="119" t="s">
        <v>99</v>
      </c>
      <c r="X23" s="99"/>
      <c r="Y23" s="522"/>
      <c r="Z23" s="85" t="s">
        <v>103</v>
      </c>
      <c r="AA23" s="440"/>
      <c r="AB23" s="94" t="s">
        <v>83</v>
      </c>
      <c r="AC23" s="101"/>
      <c r="AD23" s="531"/>
      <c r="AE23" s="85" t="s">
        <v>102</v>
      </c>
      <c r="AF23" s="103" t="s">
        <v>101</v>
      </c>
      <c r="AG23" s="119" t="s">
        <v>99</v>
      </c>
      <c r="AH23" s="528"/>
      <c r="AI23" s="99"/>
      <c r="AJ23" s="99" t="s">
        <v>96</v>
      </c>
      <c r="AK23" s="103"/>
      <c r="AL23" s="119" t="s">
        <v>99</v>
      </c>
      <c r="AM23" s="464" t="s">
        <v>218</v>
      </c>
      <c r="AN23" s="99"/>
      <c r="AO23" s="464" t="s">
        <v>194</v>
      </c>
      <c r="AP23" s="520"/>
      <c r="AQ23" s="93" t="s">
        <v>83</v>
      </c>
      <c r="AR23" s="102" t="s">
        <v>97</v>
      </c>
      <c r="AS23" s="535"/>
      <c r="AT23" s="102" t="s">
        <v>103</v>
      </c>
      <c r="AU23" s="103" t="s">
        <v>101</v>
      </c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4"/>
      <c r="BG23" s="54"/>
      <c r="BH23" s="54"/>
      <c r="BI23" s="54"/>
      <c r="BJ23" s="54"/>
      <c r="BK23" s="53"/>
      <c r="BL23" s="53"/>
      <c r="BM23" s="53"/>
      <c r="BN23" s="53"/>
      <c r="BO23" s="53"/>
      <c r="BP23" s="17"/>
    </row>
    <row r="24" spans="1:68" s="91" customFormat="1" ht="17.25" customHeight="1" outlineLevel="1">
      <c r="A24" s="17"/>
      <c r="B24" s="154"/>
      <c r="C24" s="164" t="str">
        <f>Roles!C21</f>
        <v>Jane Theodore (EF)</v>
      </c>
      <c r="D24" s="96"/>
      <c r="E24" s="158"/>
      <c r="F24" s="158"/>
      <c r="G24" s="165"/>
      <c r="H24" s="88"/>
      <c r="I24" s="514"/>
      <c r="J24" s="98"/>
      <c r="K24" s="98" t="s">
        <v>102</v>
      </c>
      <c r="L24" s="108" t="s">
        <v>166</v>
      </c>
      <c r="M24" s="427"/>
      <c r="N24" s="514"/>
      <c r="O24" s="98"/>
      <c r="P24" s="589" t="s">
        <v>194</v>
      </c>
      <c r="Q24" s="108" t="s">
        <v>166</v>
      </c>
      <c r="R24" s="427"/>
      <c r="S24" s="104"/>
      <c r="T24" s="98"/>
      <c r="U24" s="104" t="s">
        <v>97</v>
      </c>
      <c r="V24" s="108" t="s">
        <v>166</v>
      </c>
      <c r="W24" s="427"/>
      <c r="X24" s="104"/>
      <c r="Y24" s="98"/>
      <c r="Z24" s="98" t="s">
        <v>96</v>
      </c>
      <c r="AA24" s="108" t="s">
        <v>97</v>
      </c>
      <c r="AB24" s="427"/>
      <c r="AC24" s="106"/>
      <c r="AD24" s="106"/>
      <c r="AE24" s="98" t="s">
        <v>103</v>
      </c>
      <c r="AF24" s="108" t="s">
        <v>166</v>
      </c>
      <c r="AG24" s="427"/>
      <c r="AH24" s="104"/>
      <c r="AI24" s="104"/>
      <c r="AJ24" s="104" t="s">
        <v>103</v>
      </c>
      <c r="AK24" s="108" t="s">
        <v>166</v>
      </c>
      <c r="AL24" s="427"/>
      <c r="AM24" s="104"/>
      <c r="AN24" s="104"/>
      <c r="AO24" s="104" t="s">
        <v>103</v>
      </c>
      <c r="AP24" s="108" t="s">
        <v>166</v>
      </c>
      <c r="AQ24" s="427"/>
      <c r="AR24" s="107"/>
      <c r="AS24" s="107"/>
      <c r="AT24" s="107" t="s">
        <v>96</v>
      </c>
      <c r="AU24" s="108" t="s">
        <v>97</v>
      </c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4"/>
      <c r="BG24" s="54"/>
      <c r="BH24" s="54"/>
      <c r="BI24" s="54"/>
      <c r="BJ24" s="54"/>
      <c r="BK24" s="53"/>
      <c r="BL24" s="53"/>
      <c r="BM24" s="53"/>
      <c r="BN24" s="53"/>
      <c r="BO24" s="53"/>
      <c r="BP24" s="17"/>
    </row>
    <row r="25" spans="1:68" ht="21" customHeight="1">
      <c r="A25" s="8"/>
      <c r="B25" s="133">
        <v>2</v>
      </c>
      <c r="C25" s="134" t="s">
        <v>81</v>
      </c>
      <c r="D25" s="83"/>
      <c r="E25" s="135"/>
      <c r="F25" s="135"/>
      <c r="G25" s="135"/>
      <c r="H25" s="166"/>
      <c r="I25" s="167"/>
      <c r="J25" s="168"/>
      <c r="K25" s="168"/>
      <c r="L25" s="169"/>
      <c r="M25" s="170"/>
      <c r="N25" s="170"/>
      <c r="O25" s="170"/>
      <c r="P25" s="170"/>
      <c r="Q25" s="169"/>
      <c r="R25" s="170"/>
      <c r="S25" s="170"/>
      <c r="T25" s="170"/>
      <c r="U25" s="170"/>
      <c r="V25" s="169"/>
      <c r="W25" s="170"/>
      <c r="X25" s="170"/>
      <c r="Y25" s="170"/>
      <c r="Z25" s="170"/>
      <c r="AA25" s="169"/>
      <c r="AB25" s="170"/>
      <c r="AC25" s="170"/>
      <c r="AD25" s="170"/>
      <c r="AE25" s="170"/>
      <c r="AF25" s="169"/>
      <c r="AG25" s="170"/>
      <c r="AH25" s="170"/>
      <c r="AI25" s="170"/>
      <c r="AJ25" s="170"/>
      <c r="AK25" s="169"/>
      <c r="AL25" s="170"/>
      <c r="AM25" s="170"/>
      <c r="AN25" s="170"/>
      <c r="AO25" s="170"/>
      <c r="AP25" s="169"/>
      <c r="AQ25" s="170"/>
      <c r="AR25" s="170"/>
      <c r="AS25" s="170"/>
      <c r="AT25" s="170"/>
      <c r="AU25" s="169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8"/>
    </row>
    <row r="26" spans="1:68" ht="17.25" customHeight="1" outlineLevel="1">
      <c r="A26" s="17"/>
      <c r="B26" s="140"/>
      <c r="C26" s="141" t="str">
        <f>Roles!$C$5</f>
        <v>Daniel Ng (S1a)</v>
      </c>
      <c r="D26" s="84">
        <f t="shared" ref="D26:D35" si="1">COUNTA(H26:AU26)-G26</f>
        <v>18</v>
      </c>
      <c r="E26" s="142">
        <v>43171</v>
      </c>
      <c r="F26" s="142">
        <v>43174</v>
      </c>
      <c r="G26" s="121">
        <f>COUNTIF(H26:AU26, "Cl")+COUNTIF(H26:AU26, "scope")+COUNTIF(H26:AU26, "EPW")+COUNTIF(H26:AU26, "scopecl")+COUNTIF(H26:AU26, "PM")</f>
        <v>7</v>
      </c>
      <c r="H26" s="171" t="s">
        <v>154</v>
      </c>
      <c r="I26" s="143" t="s">
        <v>85</v>
      </c>
      <c r="J26" s="565"/>
      <c r="K26" s="172" t="s">
        <v>83</v>
      </c>
      <c r="L26" s="558"/>
      <c r="M26" s="173" t="s">
        <v>154</v>
      </c>
      <c r="N26" s="565"/>
      <c r="O26" s="446" t="s">
        <v>185</v>
      </c>
      <c r="P26" s="174" t="s">
        <v>83</v>
      </c>
      <c r="Q26" s="437" t="s">
        <v>89</v>
      </c>
      <c r="R26" s="173" t="s">
        <v>86</v>
      </c>
      <c r="S26" s="144" t="s">
        <v>89</v>
      </c>
      <c r="T26" s="565"/>
      <c r="U26" s="174" t="s">
        <v>83</v>
      </c>
      <c r="V26" s="558"/>
      <c r="W26" s="173" t="s">
        <v>86</v>
      </c>
      <c r="X26" s="565"/>
      <c r="Y26" s="483" t="s">
        <v>201</v>
      </c>
      <c r="Z26" s="602" t="s">
        <v>88</v>
      </c>
      <c r="AA26" s="558"/>
      <c r="AB26" s="173" t="s">
        <v>154</v>
      </c>
      <c r="AC26" s="558"/>
      <c r="AD26" s="565"/>
      <c r="AE26" s="174" t="s">
        <v>83</v>
      </c>
      <c r="AF26" s="149" t="s">
        <v>87</v>
      </c>
      <c r="AG26" s="173"/>
      <c r="AH26" s="420"/>
      <c r="AI26" s="483" t="s">
        <v>240</v>
      </c>
      <c r="AJ26" s="174" t="s">
        <v>83</v>
      </c>
      <c r="AK26" s="412"/>
      <c r="AL26" s="173" t="s">
        <v>154</v>
      </c>
      <c r="AM26" s="421"/>
      <c r="AN26" s="420"/>
      <c r="AO26" s="174" t="s">
        <v>83</v>
      </c>
      <c r="AP26" s="486" t="s">
        <v>182</v>
      </c>
      <c r="AQ26" s="173" t="s">
        <v>154</v>
      </c>
      <c r="AR26" s="144" t="s">
        <v>89</v>
      </c>
      <c r="AS26" s="420"/>
      <c r="AT26" s="174" t="s">
        <v>83</v>
      </c>
      <c r="AU26" s="151" t="s">
        <v>89</v>
      </c>
      <c r="AV26" s="27"/>
      <c r="AW26" s="18"/>
      <c r="AX26" s="18"/>
      <c r="AY26" s="18"/>
      <c r="AZ26" s="18"/>
      <c r="BA26" s="18"/>
      <c r="BB26" s="18"/>
      <c r="BC26" s="18"/>
      <c r="BD26" s="18"/>
      <c r="BE26" s="18"/>
      <c r="BF26" s="19"/>
      <c r="BG26" s="19"/>
      <c r="BH26" s="19"/>
      <c r="BI26" s="19"/>
      <c r="BJ26" s="19"/>
      <c r="BK26" s="18"/>
      <c r="BL26" s="18"/>
      <c r="BM26" s="18"/>
      <c r="BN26" s="18"/>
      <c r="BO26" s="20"/>
      <c r="BP26" s="17"/>
    </row>
    <row r="27" spans="1:68" ht="17.25" customHeight="1" outlineLevel="1">
      <c r="A27" s="17"/>
      <c r="B27" s="140"/>
      <c r="C27" s="141" t="str">
        <f>Roles!$C$6</f>
        <v>Lei Ying (S1b)</v>
      </c>
      <c r="D27" s="84">
        <f t="shared" si="1"/>
        <v>17</v>
      </c>
      <c r="E27" s="142">
        <v>43174</v>
      </c>
      <c r="F27" s="142">
        <v>43175</v>
      </c>
      <c r="G27" s="121">
        <f>COUNTIF(H27:AU27, "Cl")+COUNTIF(H27:AU27, "scope")+COUNTIF(H27:AU27, "EPW")+COUNTIF(H27:AU27, "scopecl")+COUNTIF(H27:AU27, "PM")</f>
        <v>10</v>
      </c>
      <c r="H27" s="566"/>
      <c r="I27" s="122" t="s">
        <v>86</v>
      </c>
      <c r="J27" s="564"/>
      <c r="K27" s="175" t="s">
        <v>83</v>
      </c>
      <c r="L27" s="444" t="s">
        <v>182</v>
      </c>
      <c r="M27" s="567"/>
      <c r="N27" s="110" t="s">
        <v>85</v>
      </c>
      <c r="O27" s="123" t="s">
        <v>88</v>
      </c>
      <c r="P27" s="60" t="s">
        <v>83</v>
      </c>
      <c r="Q27" s="568" t="s">
        <v>87</v>
      </c>
      <c r="R27" s="127" t="s">
        <v>154</v>
      </c>
      <c r="S27" s="563"/>
      <c r="T27" s="569"/>
      <c r="U27" s="60" t="s">
        <v>83</v>
      </c>
      <c r="V27" s="481" t="s">
        <v>182</v>
      </c>
      <c r="W27" s="127" t="s">
        <v>154</v>
      </c>
      <c r="X27" s="110" t="s">
        <v>86</v>
      </c>
      <c r="Y27" s="563"/>
      <c r="Z27" s="60" t="s">
        <v>162</v>
      </c>
      <c r="AA27" s="111" t="s">
        <v>89</v>
      </c>
      <c r="AB27" s="567"/>
      <c r="AC27" s="110" t="s">
        <v>85</v>
      </c>
      <c r="AD27" s="484" t="s">
        <v>180</v>
      </c>
      <c r="AE27" s="60" t="s">
        <v>83</v>
      </c>
      <c r="AF27" s="559"/>
      <c r="AG27" s="127" t="s">
        <v>154</v>
      </c>
      <c r="AH27" s="413"/>
      <c r="AI27" s="414"/>
      <c r="AJ27" s="60" t="s">
        <v>83</v>
      </c>
      <c r="AK27" s="111" t="s">
        <v>89</v>
      </c>
      <c r="AL27" s="428"/>
      <c r="AM27" s="465" t="s">
        <v>194</v>
      </c>
      <c r="AN27" s="443" t="s">
        <v>185</v>
      </c>
      <c r="AO27" s="60" t="s">
        <v>83</v>
      </c>
      <c r="AP27" s="413"/>
      <c r="AQ27" s="127" t="s">
        <v>86</v>
      </c>
      <c r="AR27" s="110" t="s">
        <v>85</v>
      </c>
      <c r="AS27" s="423"/>
      <c r="AT27" s="60" t="s">
        <v>83</v>
      </c>
      <c r="AU27" s="489" t="s">
        <v>180</v>
      </c>
      <c r="AV27" s="24"/>
      <c r="AW27" s="21"/>
      <c r="AX27" s="21"/>
      <c r="AY27" s="21"/>
      <c r="AZ27" s="21"/>
      <c r="BA27" s="21"/>
      <c r="BB27" s="21"/>
      <c r="BC27" s="21"/>
      <c r="BD27" s="21"/>
      <c r="BE27" s="21"/>
      <c r="BF27" s="22"/>
      <c r="BG27" s="22"/>
      <c r="BH27" s="22"/>
      <c r="BI27" s="22"/>
      <c r="BJ27" s="22"/>
      <c r="BK27" s="21"/>
      <c r="BL27" s="21"/>
      <c r="BM27" s="21"/>
      <c r="BN27" s="21"/>
      <c r="BO27" s="23"/>
      <c r="BP27" s="17"/>
    </row>
    <row r="28" spans="1:68" s="79" customFormat="1" ht="17.25" customHeight="1" outlineLevel="1">
      <c r="A28" s="17"/>
      <c r="B28" s="140"/>
      <c r="C28" s="141" t="str">
        <f>Roles!C12</f>
        <v>Henry Liao (S1c)</v>
      </c>
      <c r="D28" s="84">
        <f t="shared" si="1"/>
        <v>9</v>
      </c>
      <c r="E28" s="142"/>
      <c r="F28" s="142"/>
      <c r="G28" s="121">
        <f>COUNTIF(H28:AU28, "Cl")+COUNTIF(H28:AU28, "scope")+COUNTIF(H28:AU28, "EPW")+COUNTIF(H28:AU28, "scopecl")+COUNTIF(H28:AU28, "PM")</f>
        <v>10</v>
      </c>
      <c r="H28" s="570"/>
      <c r="I28" s="571"/>
      <c r="J28" s="443" t="s">
        <v>180</v>
      </c>
      <c r="K28" s="60" t="s">
        <v>83</v>
      </c>
      <c r="L28" s="111"/>
      <c r="M28" s="562"/>
      <c r="N28" s="572"/>
      <c r="O28" s="563"/>
      <c r="P28" s="60" t="s">
        <v>83</v>
      </c>
      <c r="Q28" s="439" t="s">
        <v>154</v>
      </c>
      <c r="R28" s="567"/>
      <c r="S28" s="559"/>
      <c r="T28" s="443" t="s">
        <v>180</v>
      </c>
      <c r="U28" s="60" t="s">
        <v>83</v>
      </c>
      <c r="V28" s="111" t="s">
        <v>154</v>
      </c>
      <c r="W28" s="567"/>
      <c r="X28" s="465" t="s">
        <v>194</v>
      </c>
      <c r="Y28" s="559"/>
      <c r="Z28" s="60" t="s">
        <v>162</v>
      </c>
      <c r="AA28" s="111" t="s">
        <v>154</v>
      </c>
      <c r="AB28" s="590" t="s">
        <v>194</v>
      </c>
      <c r="AC28" s="563"/>
      <c r="AD28" s="569"/>
      <c r="AE28" s="60" t="s">
        <v>83</v>
      </c>
      <c r="AF28" s="592" t="s">
        <v>194</v>
      </c>
      <c r="AG28" s="428"/>
      <c r="AH28" s="110" t="s">
        <v>154</v>
      </c>
      <c r="AI28" s="418"/>
      <c r="AJ28" s="175" t="s">
        <v>83</v>
      </c>
      <c r="AK28" s="111"/>
      <c r="AL28" s="127"/>
      <c r="AM28" s="414"/>
      <c r="AN28" s="423"/>
      <c r="AO28" s="60" t="s">
        <v>83</v>
      </c>
      <c r="AP28" s="111"/>
      <c r="AQ28" s="429"/>
      <c r="AR28" s="414"/>
      <c r="AS28" s="488" t="s">
        <v>180</v>
      </c>
      <c r="AT28" s="120" t="s">
        <v>88</v>
      </c>
      <c r="AU28" s="117" t="s">
        <v>101</v>
      </c>
      <c r="AV28" s="24"/>
      <c r="AW28" s="21"/>
      <c r="AX28" s="21"/>
      <c r="AY28" s="21"/>
      <c r="AZ28" s="21"/>
      <c r="BA28" s="21"/>
      <c r="BB28" s="21"/>
      <c r="BC28" s="21"/>
      <c r="BD28" s="21"/>
      <c r="BE28" s="21"/>
      <c r="BF28" s="22"/>
      <c r="BG28" s="22"/>
      <c r="BH28" s="22"/>
      <c r="BI28" s="22"/>
      <c r="BJ28" s="22"/>
      <c r="BK28" s="21"/>
      <c r="BL28" s="21"/>
      <c r="BM28" s="21"/>
      <c r="BN28" s="21"/>
      <c r="BO28" s="23"/>
      <c r="BP28" s="17"/>
    </row>
    <row r="29" spans="1:68" s="91" customFormat="1" ht="17.25" customHeight="1" outlineLevel="1">
      <c r="A29" s="17"/>
      <c r="B29" s="140"/>
      <c r="C29" s="152" t="str">
        <f>Roles!C17</f>
        <v>Renishka Sellayah (1F)</v>
      </c>
      <c r="D29" s="84"/>
      <c r="E29" s="142"/>
      <c r="F29" s="142"/>
      <c r="G29" s="121"/>
      <c r="H29" s="573" t="s">
        <v>218</v>
      </c>
      <c r="I29" s="574" t="s">
        <v>85</v>
      </c>
      <c r="J29" s="85" t="s">
        <v>103</v>
      </c>
      <c r="K29" s="85" t="s">
        <v>162</v>
      </c>
      <c r="L29" s="103" t="s">
        <v>87</v>
      </c>
      <c r="M29" s="596"/>
      <c r="N29" s="110" t="s">
        <v>85</v>
      </c>
      <c r="O29" s="510" t="s">
        <v>85</v>
      </c>
      <c r="P29" s="85" t="s">
        <v>162</v>
      </c>
      <c r="Q29" s="439" t="s">
        <v>89</v>
      </c>
      <c r="R29" s="511" t="s">
        <v>86</v>
      </c>
      <c r="S29" s="575"/>
      <c r="T29" s="465" t="s">
        <v>83</v>
      </c>
      <c r="U29" s="85" t="s">
        <v>162</v>
      </c>
      <c r="V29" s="103" t="s">
        <v>87</v>
      </c>
      <c r="W29" s="511" t="s">
        <v>162</v>
      </c>
      <c r="X29" s="465" t="s">
        <v>194</v>
      </c>
      <c r="Y29" s="569"/>
      <c r="Z29" s="60" t="s">
        <v>162</v>
      </c>
      <c r="AA29" s="103"/>
      <c r="AB29" s="590" t="s">
        <v>194</v>
      </c>
      <c r="AC29" s="510" t="s">
        <v>85</v>
      </c>
      <c r="AD29" s="569"/>
      <c r="AE29" s="85" t="s">
        <v>162</v>
      </c>
      <c r="AF29" s="118"/>
      <c r="AG29" s="527"/>
      <c r="AH29" s="85"/>
      <c r="AI29" s="509" t="s">
        <v>103</v>
      </c>
      <c r="AJ29" s="175" t="s">
        <v>83</v>
      </c>
      <c r="AK29" s="103" t="s">
        <v>89</v>
      </c>
      <c r="AL29" s="411"/>
      <c r="AM29" s="597" t="s">
        <v>194</v>
      </c>
      <c r="AN29" s="575" t="s">
        <v>85</v>
      </c>
      <c r="AO29" s="85" t="s">
        <v>162</v>
      </c>
      <c r="AP29" s="103" t="s">
        <v>87</v>
      </c>
      <c r="AQ29" s="415"/>
      <c r="AR29" s="510" t="s">
        <v>85</v>
      </c>
      <c r="AS29" s="120" t="s">
        <v>103</v>
      </c>
      <c r="AT29" s="60" t="s">
        <v>162</v>
      </c>
      <c r="AU29" s="117" t="s">
        <v>89</v>
      </c>
      <c r="AV29" s="24"/>
      <c r="AW29" s="21"/>
      <c r="AX29" s="21"/>
      <c r="AY29" s="21"/>
      <c r="AZ29" s="21"/>
      <c r="BA29" s="21"/>
      <c r="BB29" s="21"/>
      <c r="BC29" s="21"/>
      <c r="BD29" s="21"/>
      <c r="BE29" s="21"/>
      <c r="BF29" s="22"/>
      <c r="BG29" s="22"/>
      <c r="BH29" s="22"/>
      <c r="BI29" s="22"/>
      <c r="BJ29" s="22"/>
      <c r="BK29" s="21"/>
      <c r="BL29" s="21"/>
      <c r="BM29" s="21"/>
      <c r="BN29" s="21"/>
      <c r="BO29" s="23"/>
      <c r="BP29" s="17"/>
    </row>
    <row r="30" spans="1:68" ht="17.25" customHeight="1" outlineLevel="1">
      <c r="A30" s="17"/>
      <c r="B30" s="140"/>
      <c r="C30" s="141" t="str">
        <f>Roles!$C$7</f>
        <v>Tess Asgill (S2a)</v>
      </c>
      <c r="D30" s="84">
        <f t="shared" si="1"/>
        <v>27</v>
      </c>
      <c r="E30" s="142">
        <v>43174</v>
      </c>
      <c r="F30" s="142">
        <v>43175</v>
      </c>
      <c r="G30" s="121">
        <f>COUNTIF(H30:AU30, "Cl")+COUNTIF(H30:AU30, "scope")+COUNTIF(H30:AU30, "EPW")+COUNTIF(H30:AU30, "scopecl")+COUNTIF(H30:AU30, "PM")</f>
        <v>7</v>
      </c>
      <c r="H30" s="153" t="s">
        <v>92</v>
      </c>
      <c r="I30" s="110" t="s">
        <v>93</v>
      </c>
      <c r="J30" s="110" t="s">
        <v>91</v>
      </c>
      <c r="K30" s="60" t="s">
        <v>83</v>
      </c>
      <c r="L30" s="111" t="s">
        <v>154</v>
      </c>
      <c r="M30" s="127" t="s">
        <v>95</v>
      </c>
      <c r="N30" s="443" t="s">
        <v>184</v>
      </c>
      <c r="O30" s="123" t="s">
        <v>92</v>
      </c>
      <c r="P30" s="60" t="s">
        <v>83</v>
      </c>
      <c r="Q30" s="440"/>
      <c r="R30" s="563"/>
      <c r="S30" s="110" t="s">
        <v>93</v>
      </c>
      <c r="T30" s="110" t="s">
        <v>91</v>
      </c>
      <c r="U30" s="60" t="s">
        <v>83</v>
      </c>
      <c r="V30" s="111"/>
      <c r="W30" s="127" t="s">
        <v>95</v>
      </c>
      <c r="X30" s="443" t="s">
        <v>188</v>
      </c>
      <c r="Y30" s="110" t="s">
        <v>93</v>
      </c>
      <c r="Z30" s="60" t="s">
        <v>83</v>
      </c>
      <c r="AA30" s="111"/>
      <c r="AB30" s="567"/>
      <c r="AC30" s="110" t="s">
        <v>93</v>
      </c>
      <c r="AD30" s="124" t="s">
        <v>94</v>
      </c>
      <c r="AE30" s="60" t="s">
        <v>83</v>
      </c>
      <c r="AF30" s="111" t="s">
        <v>154</v>
      </c>
      <c r="AG30" s="428"/>
      <c r="AH30" s="443" t="s">
        <v>188</v>
      </c>
      <c r="AI30" s="110" t="s">
        <v>92</v>
      </c>
      <c r="AJ30" s="60" t="s">
        <v>83</v>
      </c>
      <c r="AK30" s="111" t="s">
        <v>154</v>
      </c>
      <c r="AL30" s="127" t="s">
        <v>92</v>
      </c>
      <c r="AM30" s="110" t="s">
        <v>93</v>
      </c>
      <c r="AN30" s="110" t="s">
        <v>91</v>
      </c>
      <c r="AO30" s="60" t="s">
        <v>83</v>
      </c>
      <c r="AP30" s="111" t="s">
        <v>154</v>
      </c>
      <c r="AQ30" s="127" t="s">
        <v>91</v>
      </c>
      <c r="AR30" s="110" t="s">
        <v>94</v>
      </c>
      <c r="AS30" s="120" t="s">
        <v>95</v>
      </c>
      <c r="AT30" s="120" t="s">
        <v>99</v>
      </c>
      <c r="AU30" s="117" t="s">
        <v>154</v>
      </c>
      <c r="AV30" s="24"/>
      <c r="AW30" s="21"/>
      <c r="AX30" s="21"/>
      <c r="AY30" s="21"/>
      <c r="AZ30" s="21"/>
      <c r="BA30" s="21"/>
      <c r="BB30" s="21"/>
      <c r="BC30" s="21"/>
      <c r="BD30" s="21"/>
      <c r="BE30" s="21"/>
      <c r="BF30" s="22"/>
      <c r="BG30" s="22"/>
      <c r="BH30" s="22"/>
      <c r="BI30" s="22"/>
      <c r="BJ30" s="22"/>
      <c r="BK30" s="21"/>
      <c r="BL30" s="21"/>
      <c r="BM30" s="21"/>
      <c r="BN30" s="21"/>
      <c r="BO30" s="23"/>
      <c r="BP30" s="17"/>
    </row>
    <row r="31" spans="1:68" s="79" customFormat="1" ht="17.25" customHeight="1" outlineLevel="1">
      <c r="A31" s="17"/>
      <c r="B31" s="154"/>
      <c r="C31" s="141" t="str">
        <f>Roles!C13</f>
        <v>Viran Salgado(S2b)</v>
      </c>
      <c r="D31" s="84">
        <f t="shared" si="1"/>
        <v>12</v>
      </c>
      <c r="E31" s="142"/>
      <c r="F31" s="142"/>
      <c r="G31" s="121">
        <f>COUNTIF(H31:AU31, "Cl")+COUNTIF(H31:AU31, "scope")+COUNTIF(H31:AU31, "EPW")+COUNTIF(H31:AU31, "scopecl")+COUNTIF(H31:AU31, "PM")</f>
        <v>12</v>
      </c>
      <c r="H31" s="153"/>
      <c r="I31" s="443" t="s">
        <v>180</v>
      </c>
      <c r="J31" s="563"/>
      <c r="K31" s="60" t="s">
        <v>83</v>
      </c>
      <c r="L31" s="111" t="s">
        <v>217</v>
      </c>
      <c r="M31" s="127"/>
      <c r="N31" s="408"/>
      <c r="O31" s="563"/>
      <c r="P31" s="60" t="s">
        <v>83</v>
      </c>
      <c r="Q31" s="111"/>
      <c r="R31" s="127" t="s">
        <v>92</v>
      </c>
      <c r="S31" s="443" t="s">
        <v>188</v>
      </c>
      <c r="T31" s="563"/>
      <c r="U31" s="60" t="s">
        <v>83</v>
      </c>
      <c r="V31" s="559"/>
      <c r="W31" s="127" t="s">
        <v>91</v>
      </c>
      <c r="X31" s="408"/>
      <c r="Y31" s="563"/>
      <c r="Z31" s="60" t="s">
        <v>83</v>
      </c>
      <c r="AA31" s="111" t="s">
        <v>217</v>
      </c>
      <c r="AB31" s="127" t="s">
        <v>92</v>
      </c>
      <c r="AC31" s="443" t="s">
        <v>188</v>
      </c>
      <c r="AD31" s="563"/>
      <c r="AE31" s="60" t="s">
        <v>83</v>
      </c>
      <c r="AF31" s="111" t="s">
        <v>94</v>
      </c>
      <c r="AG31" s="127" t="s">
        <v>91</v>
      </c>
      <c r="AH31" s="110" t="s">
        <v>93</v>
      </c>
      <c r="AI31" s="110" t="s">
        <v>95</v>
      </c>
      <c r="AJ31" s="60" t="s">
        <v>83</v>
      </c>
      <c r="AK31" s="111" t="s">
        <v>217</v>
      </c>
      <c r="AL31" s="127"/>
      <c r="AM31" s="443" t="s">
        <v>188</v>
      </c>
      <c r="AN31" s="414"/>
      <c r="AO31" s="60" t="s">
        <v>83</v>
      </c>
      <c r="AP31" s="413"/>
      <c r="AQ31" s="127" t="s">
        <v>95</v>
      </c>
      <c r="AR31" s="413"/>
      <c r="AS31" s="414"/>
      <c r="AT31" s="60" t="s">
        <v>83</v>
      </c>
      <c r="AU31" s="117" t="s">
        <v>94</v>
      </c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4"/>
      <c r="BG31" s="54"/>
      <c r="BH31" s="54"/>
      <c r="BI31" s="54"/>
      <c r="BJ31" s="54"/>
      <c r="BK31" s="53"/>
      <c r="BL31" s="53"/>
      <c r="BM31" s="53"/>
      <c r="BN31" s="53"/>
      <c r="BO31" s="53"/>
      <c r="BP31" s="17"/>
    </row>
    <row r="32" spans="1:68" s="91" customFormat="1" ht="17.25" customHeight="1" outlineLevel="1">
      <c r="A32" s="17"/>
      <c r="B32" s="154"/>
      <c r="C32" s="152" t="str">
        <f>Roles!C18</f>
        <v>Bree Lauritz (2F)</v>
      </c>
      <c r="D32" s="84"/>
      <c r="E32" s="142"/>
      <c r="F32" s="142"/>
      <c r="G32" s="121"/>
      <c r="H32" s="109" t="s">
        <v>92</v>
      </c>
      <c r="I32" s="110" t="s">
        <v>93</v>
      </c>
      <c r="J32" s="507" t="s">
        <v>91</v>
      </c>
      <c r="K32" s="60" t="s">
        <v>162</v>
      </c>
      <c r="L32" s="440"/>
      <c r="M32" s="127" t="s">
        <v>95</v>
      </c>
      <c r="N32" s="110" t="s">
        <v>94</v>
      </c>
      <c r="O32" s="563" t="s">
        <v>95</v>
      </c>
      <c r="P32" s="113" t="s">
        <v>162</v>
      </c>
      <c r="Q32" s="111"/>
      <c r="R32" s="127" t="s">
        <v>92</v>
      </c>
      <c r="S32" s="110" t="s">
        <v>94</v>
      </c>
      <c r="T32" s="563"/>
      <c r="U32" s="60" t="s">
        <v>162</v>
      </c>
      <c r="V32" s="568"/>
      <c r="W32" s="116" t="s">
        <v>95</v>
      </c>
      <c r="X32" s="110" t="s">
        <v>94</v>
      </c>
      <c r="Y32" s="563" t="s">
        <v>95</v>
      </c>
      <c r="Z32" s="60" t="s">
        <v>162</v>
      </c>
      <c r="AA32" s="111"/>
      <c r="AB32" s="127" t="s">
        <v>92</v>
      </c>
      <c r="AC32" s="115" t="s">
        <v>93</v>
      </c>
      <c r="AD32" s="563" t="s">
        <v>94</v>
      </c>
      <c r="AE32" s="60" t="s">
        <v>162</v>
      </c>
      <c r="AF32" s="111"/>
      <c r="AG32" s="116" t="s">
        <v>95</v>
      </c>
      <c r="AH32" s="110" t="s">
        <v>93</v>
      </c>
      <c r="AI32" s="110" t="s">
        <v>94</v>
      </c>
      <c r="AJ32" s="60" t="s">
        <v>162</v>
      </c>
      <c r="AK32" s="440"/>
      <c r="AL32" s="127" t="s">
        <v>92</v>
      </c>
      <c r="AM32" s="110" t="s">
        <v>93</v>
      </c>
      <c r="AN32" s="507" t="s">
        <v>91</v>
      </c>
      <c r="AO32" s="60" t="s">
        <v>162</v>
      </c>
      <c r="AP32" s="595" t="s">
        <v>218</v>
      </c>
      <c r="AQ32" s="127" t="s">
        <v>95</v>
      </c>
      <c r="AR32" s="487" t="s">
        <v>188</v>
      </c>
      <c r="AS32" s="416" t="s">
        <v>93</v>
      </c>
      <c r="AT32" s="60" t="s">
        <v>162</v>
      </c>
      <c r="AU32" s="601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4"/>
      <c r="BG32" s="54"/>
      <c r="BH32" s="54"/>
      <c r="BI32" s="54"/>
      <c r="BJ32" s="54"/>
      <c r="BK32" s="53"/>
      <c r="BL32" s="53"/>
      <c r="BM32" s="53"/>
      <c r="BN32" s="53"/>
      <c r="BO32" s="53"/>
      <c r="BP32" s="17"/>
    </row>
    <row r="33" spans="1:72" ht="17.25" customHeight="1" outlineLevel="1">
      <c r="A33" s="17"/>
      <c r="B33" s="176"/>
      <c r="C33" s="141" t="str">
        <f>Roles!$C$8</f>
        <v>Alison Browning (S3a)</v>
      </c>
      <c r="D33" s="84">
        <f t="shared" si="1"/>
        <v>18</v>
      </c>
      <c r="E33" s="142">
        <v>43174</v>
      </c>
      <c r="F33" s="142">
        <v>43180</v>
      </c>
      <c r="G33" s="121">
        <f>COUNTIF(H33:AU33, "Cl")+COUNTIF(H33:AU33, "scope")+COUNTIF(H33:AU33, "EPW")+COUNTIF(H33:AU33, "scopecl")+COUNTIF(H33:AU33, "PM")</f>
        <v>12</v>
      </c>
      <c r="H33" s="570"/>
      <c r="I33" s="155" t="s">
        <v>154</v>
      </c>
      <c r="J33" s="60" t="s">
        <v>83</v>
      </c>
      <c r="K33" s="155" t="s">
        <v>96</v>
      </c>
      <c r="L33" s="177" t="s">
        <v>83</v>
      </c>
      <c r="M33" s="445" t="s">
        <v>183</v>
      </c>
      <c r="N33" s="110" t="s">
        <v>97</v>
      </c>
      <c r="O33" s="60" t="s">
        <v>83</v>
      </c>
      <c r="P33" s="559"/>
      <c r="Q33" s="111" t="s">
        <v>101</v>
      </c>
      <c r="R33" s="445" t="s">
        <v>187</v>
      </c>
      <c r="S33" s="408"/>
      <c r="T33" s="60" t="s">
        <v>83</v>
      </c>
      <c r="U33" s="155" t="s">
        <v>96</v>
      </c>
      <c r="V33" s="177" t="s">
        <v>83</v>
      </c>
      <c r="W33" s="562"/>
      <c r="X33" s="563"/>
      <c r="Y33" s="60" t="s">
        <v>83</v>
      </c>
      <c r="Z33" s="155" t="s">
        <v>103</v>
      </c>
      <c r="AA33" s="111" t="s">
        <v>97</v>
      </c>
      <c r="AB33" s="445" t="s">
        <v>187</v>
      </c>
      <c r="AC33" s="115" t="s">
        <v>154</v>
      </c>
      <c r="AD33" s="563"/>
      <c r="AE33" s="156" t="s">
        <v>96</v>
      </c>
      <c r="AF33" s="177" t="s">
        <v>83</v>
      </c>
      <c r="AG33" s="429"/>
      <c r="AH33" s="110"/>
      <c r="AI33" s="60" t="s">
        <v>83</v>
      </c>
      <c r="AJ33" s="155" t="s">
        <v>96</v>
      </c>
      <c r="AK33" s="177" t="s">
        <v>83</v>
      </c>
      <c r="AL33" s="445" t="s">
        <v>187</v>
      </c>
      <c r="AM33" s="408"/>
      <c r="AN33" s="60" t="s">
        <v>83</v>
      </c>
      <c r="AO33" s="155" t="s">
        <v>96</v>
      </c>
      <c r="AP33" s="177" t="s">
        <v>83</v>
      </c>
      <c r="AQ33" s="428"/>
      <c r="AR33" s="110" t="s">
        <v>97</v>
      </c>
      <c r="AS33" s="76" t="s">
        <v>83</v>
      </c>
      <c r="AT33" s="102" t="s">
        <v>101</v>
      </c>
      <c r="AU33" s="117" t="s">
        <v>97</v>
      </c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9"/>
      <c r="BG33" s="39"/>
      <c r="BH33" s="39"/>
      <c r="BI33" s="39"/>
      <c r="BJ33" s="39"/>
      <c r="BK33" s="38"/>
      <c r="BL33" s="38"/>
      <c r="BM33" s="38"/>
      <c r="BN33" s="38"/>
      <c r="BO33" s="38"/>
      <c r="BP33" s="17"/>
    </row>
    <row r="34" spans="1:72" s="52" customFormat="1" ht="17.25" customHeight="1" outlineLevel="1">
      <c r="A34" s="17"/>
      <c r="B34" s="176"/>
      <c r="C34" s="157" t="str">
        <f>Roles!$C$9</f>
        <v>Pranav Divakaran (S3b)</v>
      </c>
      <c r="D34" s="84">
        <f t="shared" si="1"/>
        <v>22</v>
      </c>
      <c r="E34" s="158"/>
      <c r="F34" s="158"/>
      <c r="G34" s="121">
        <f>COUNTIF(H34:AU34, "Cl")+COUNTIF(H34:AU34, "scope")+COUNTIF(H34:AU34, "EPW")+COUNTIF(H34:AU34, "scopecl")+COUNTIF(H34:AU34, "PM")</f>
        <v>10</v>
      </c>
      <c r="H34" s="112" t="s">
        <v>99</v>
      </c>
      <c r="I34" s="576"/>
      <c r="J34" s="76" t="s">
        <v>83</v>
      </c>
      <c r="K34" s="159" t="s">
        <v>102</v>
      </c>
      <c r="L34" s="178" t="s">
        <v>83</v>
      </c>
      <c r="M34" s="430" t="s">
        <v>99</v>
      </c>
      <c r="N34" s="115" t="s">
        <v>154</v>
      </c>
      <c r="O34" s="577"/>
      <c r="P34" s="105" t="s">
        <v>96</v>
      </c>
      <c r="Q34" s="178" t="s">
        <v>83</v>
      </c>
      <c r="R34" s="430" t="s">
        <v>97</v>
      </c>
      <c r="S34" s="577"/>
      <c r="T34" s="76" t="s">
        <v>83</v>
      </c>
      <c r="U34" s="159" t="s">
        <v>103</v>
      </c>
      <c r="V34" s="178" t="s">
        <v>83</v>
      </c>
      <c r="W34" s="482" t="s">
        <v>187</v>
      </c>
      <c r="X34" s="115" t="s">
        <v>154</v>
      </c>
      <c r="Y34" s="577"/>
      <c r="Z34" s="159" t="s">
        <v>96</v>
      </c>
      <c r="AA34" s="178" t="s">
        <v>83</v>
      </c>
      <c r="AB34" s="430" t="s">
        <v>97</v>
      </c>
      <c r="AC34" s="563"/>
      <c r="AD34" s="76" t="s">
        <v>83</v>
      </c>
      <c r="AE34" s="161" t="s">
        <v>102</v>
      </c>
      <c r="AF34" s="485" t="s">
        <v>202</v>
      </c>
      <c r="AG34" s="482" t="s">
        <v>187</v>
      </c>
      <c r="AH34" s="115" t="s">
        <v>97</v>
      </c>
      <c r="AI34" s="76" t="s">
        <v>83</v>
      </c>
      <c r="AJ34" s="424"/>
      <c r="AK34" s="485" t="s">
        <v>202</v>
      </c>
      <c r="AL34" s="430" t="s">
        <v>97</v>
      </c>
      <c r="AM34" s="425"/>
      <c r="AN34" s="76" t="s">
        <v>83</v>
      </c>
      <c r="AO34" s="159" t="s">
        <v>103</v>
      </c>
      <c r="AP34" s="111" t="s">
        <v>102</v>
      </c>
      <c r="AQ34" s="482" t="s">
        <v>187</v>
      </c>
      <c r="AR34" s="422"/>
      <c r="AS34" s="76" t="s">
        <v>83</v>
      </c>
      <c r="AT34" s="107" t="s">
        <v>96</v>
      </c>
      <c r="AU34" s="117" t="s">
        <v>101</v>
      </c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9"/>
      <c r="BG34" s="39"/>
      <c r="BH34" s="39"/>
      <c r="BI34" s="39"/>
      <c r="BJ34" s="39"/>
      <c r="BK34" s="38"/>
      <c r="BL34" s="38"/>
      <c r="BM34" s="38"/>
      <c r="BN34" s="38"/>
      <c r="BO34" s="38"/>
      <c r="BP34" s="17"/>
    </row>
    <row r="35" spans="1:72" s="78" customFormat="1" ht="17.25" customHeight="1" outlineLevel="1">
      <c r="A35" s="17"/>
      <c r="B35" s="176"/>
      <c r="C35" s="179" t="str">
        <f>Roles!C14</f>
        <v>Haikiu Taukave (S3c)</v>
      </c>
      <c r="D35" s="84">
        <f t="shared" si="1"/>
        <v>15</v>
      </c>
      <c r="E35" s="180"/>
      <c r="F35" s="180"/>
      <c r="G35" s="121">
        <f>COUNTIF(H35:AU35, "Cl")+COUNTIF(H35:AU35, "scope")+COUNTIF(H35:AU35, "EPW")+COUNTIF(H35:AU35, "scopecl")+COUNTIF(H35:AU35, "PM")</f>
        <v>12</v>
      </c>
      <c r="H35" s="442" t="s">
        <v>179</v>
      </c>
      <c r="I35" s="578"/>
      <c r="J35" s="155" t="s">
        <v>103</v>
      </c>
      <c r="K35" s="155" t="s">
        <v>103</v>
      </c>
      <c r="L35" s="177" t="s">
        <v>162</v>
      </c>
      <c r="M35" s="127" t="s">
        <v>97</v>
      </c>
      <c r="N35" s="563"/>
      <c r="O35" s="60" t="s">
        <v>162</v>
      </c>
      <c r="P35" s="100" t="s">
        <v>103</v>
      </c>
      <c r="Q35" s="481" t="s">
        <v>186</v>
      </c>
      <c r="R35" s="567"/>
      <c r="S35" s="509" t="s">
        <v>154</v>
      </c>
      <c r="T35" s="60" t="s">
        <v>83</v>
      </c>
      <c r="U35" s="564"/>
      <c r="V35" s="177" t="s">
        <v>83</v>
      </c>
      <c r="W35" s="567"/>
      <c r="X35" s="564"/>
      <c r="Y35" s="60" t="s">
        <v>83</v>
      </c>
      <c r="Z35" s="155" t="s">
        <v>99</v>
      </c>
      <c r="AA35" s="481" t="s">
        <v>202</v>
      </c>
      <c r="AB35" s="567"/>
      <c r="AC35" s="564"/>
      <c r="AD35" s="60" t="s">
        <v>83</v>
      </c>
      <c r="AE35" s="156" t="s">
        <v>103</v>
      </c>
      <c r="AF35" s="177" t="s">
        <v>83</v>
      </c>
      <c r="AG35" s="428"/>
      <c r="AH35" s="418"/>
      <c r="AI35" s="110" t="s">
        <v>162</v>
      </c>
      <c r="AJ35" s="155" t="s">
        <v>103</v>
      </c>
      <c r="AK35" s="111" t="s">
        <v>101</v>
      </c>
      <c r="AL35" s="428"/>
      <c r="AM35" s="110" t="s">
        <v>154</v>
      </c>
      <c r="AN35" s="60" t="s">
        <v>83</v>
      </c>
      <c r="AO35" s="418"/>
      <c r="AP35" s="177" t="s">
        <v>83</v>
      </c>
      <c r="AQ35" s="428"/>
      <c r="AR35" s="509" t="s">
        <v>154</v>
      </c>
      <c r="AS35" s="60" t="s">
        <v>162</v>
      </c>
      <c r="AT35" s="102" t="s">
        <v>103</v>
      </c>
      <c r="AU35" s="177" t="s">
        <v>83</v>
      </c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9"/>
      <c r="BG35" s="39"/>
      <c r="BH35" s="39"/>
      <c r="BI35" s="39"/>
      <c r="BJ35" s="39"/>
      <c r="BK35" s="38"/>
      <c r="BL35" s="38"/>
      <c r="BM35" s="38"/>
      <c r="BN35" s="38"/>
      <c r="BO35" s="38"/>
      <c r="BP35" s="17"/>
    </row>
    <row r="36" spans="1:72" s="91" customFormat="1" ht="17.25" customHeight="1" outlineLevel="1">
      <c r="A36" s="17"/>
      <c r="B36" s="176"/>
      <c r="C36" s="164" t="str">
        <f>Roles!C19</f>
        <v>Joyce Ma (3aF)</v>
      </c>
      <c r="D36" s="97"/>
      <c r="E36" s="158"/>
      <c r="F36" s="158"/>
      <c r="G36" s="165"/>
      <c r="H36" s="526"/>
      <c r="I36" s="579"/>
      <c r="J36" s="76" t="s">
        <v>83</v>
      </c>
      <c r="K36" s="99" t="s">
        <v>103</v>
      </c>
      <c r="L36" s="103"/>
      <c r="M36" s="119" t="s">
        <v>99</v>
      </c>
      <c r="N36" s="510" t="s">
        <v>97</v>
      </c>
      <c r="O36" s="465" t="s">
        <v>83</v>
      </c>
      <c r="P36" s="100" t="s">
        <v>96</v>
      </c>
      <c r="Q36" s="178" t="s">
        <v>83</v>
      </c>
      <c r="R36" s="580"/>
      <c r="S36" s="509"/>
      <c r="T36" s="465" t="s">
        <v>83</v>
      </c>
      <c r="U36" s="99" t="s">
        <v>103</v>
      </c>
      <c r="V36" s="177" t="s">
        <v>83</v>
      </c>
      <c r="W36" s="511"/>
      <c r="X36" s="581"/>
      <c r="Y36" s="60" t="s">
        <v>83</v>
      </c>
      <c r="Z36" s="464" t="s">
        <v>215</v>
      </c>
      <c r="AA36" s="103"/>
      <c r="AB36" s="511" t="s">
        <v>97</v>
      </c>
      <c r="AC36" s="581"/>
      <c r="AD36" s="465" t="s">
        <v>162</v>
      </c>
      <c r="AE36" s="101" t="s">
        <v>96</v>
      </c>
      <c r="AF36" s="177" t="s">
        <v>83</v>
      </c>
      <c r="AG36" s="594" t="s">
        <v>218</v>
      </c>
      <c r="AH36" s="509" t="s">
        <v>97</v>
      </c>
      <c r="AI36" s="76" t="s">
        <v>83</v>
      </c>
      <c r="AJ36" s="99" t="s">
        <v>98</v>
      </c>
      <c r="AK36" s="103"/>
      <c r="AL36" s="527"/>
      <c r="AM36" s="85"/>
      <c r="AN36" s="60" t="s">
        <v>83</v>
      </c>
      <c r="AO36" s="516" t="s">
        <v>96</v>
      </c>
      <c r="AP36" s="103" t="s">
        <v>102</v>
      </c>
      <c r="AQ36" s="511" t="s">
        <v>99</v>
      </c>
      <c r="AR36" s="534"/>
      <c r="AS36" s="465" t="s">
        <v>83</v>
      </c>
      <c r="AT36" s="515" t="s">
        <v>101</v>
      </c>
      <c r="AU36" s="177" t="s">
        <v>83</v>
      </c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9"/>
      <c r="BG36" s="39"/>
      <c r="BH36" s="39"/>
      <c r="BI36" s="39"/>
      <c r="BJ36" s="39"/>
      <c r="BK36" s="38"/>
      <c r="BL36" s="38"/>
      <c r="BM36" s="38"/>
      <c r="BN36" s="38"/>
      <c r="BO36" s="38"/>
      <c r="BP36" s="17"/>
    </row>
    <row r="37" spans="1:72" s="91" customFormat="1" ht="17.25" customHeight="1" outlineLevel="1">
      <c r="A37" s="17"/>
      <c r="B37" s="176"/>
      <c r="C37" s="164" t="str">
        <f>Roles!C20</f>
        <v>Daniel Cattanach (3bF)</v>
      </c>
      <c r="D37" s="97"/>
      <c r="E37" s="158"/>
      <c r="F37" s="158"/>
      <c r="G37" s="165"/>
      <c r="H37" s="89" t="s">
        <v>97</v>
      </c>
      <c r="I37" s="582"/>
      <c r="J37" s="464" t="s">
        <v>83</v>
      </c>
      <c r="K37" s="99" t="s">
        <v>96</v>
      </c>
      <c r="L37" s="178" t="s">
        <v>83</v>
      </c>
      <c r="M37" s="119" t="s">
        <v>102</v>
      </c>
      <c r="N37" s="583"/>
      <c r="O37" s="60" t="s">
        <v>83</v>
      </c>
      <c r="P37" s="100" t="s">
        <v>103</v>
      </c>
      <c r="Q37" s="103" t="s">
        <v>101</v>
      </c>
      <c r="R37" s="511"/>
      <c r="S37" s="581"/>
      <c r="T37" s="60" t="s">
        <v>83</v>
      </c>
      <c r="U37" s="99" t="s">
        <v>96</v>
      </c>
      <c r="V37" s="103"/>
      <c r="W37" s="511" t="s">
        <v>99</v>
      </c>
      <c r="X37" s="509"/>
      <c r="Y37" s="465" t="s">
        <v>83</v>
      </c>
      <c r="Z37" s="512" t="s">
        <v>103</v>
      </c>
      <c r="AA37" s="178" t="s">
        <v>83</v>
      </c>
      <c r="AB37" s="580"/>
      <c r="AC37" s="509"/>
      <c r="AD37" s="60" t="s">
        <v>83</v>
      </c>
      <c r="AE37" s="101" t="s">
        <v>102</v>
      </c>
      <c r="AF37" s="513"/>
      <c r="AG37" s="511" t="s">
        <v>99</v>
      </c>
      <c r="AH37" s="529"/>
      <c r="AI37" s="465" t="s">
        <v>83</v>
      </c>
      <c r="AJ37" s="99" t="s">
        <v>96</v>
      </c>
      <c r="AK37" s="177" t="s">
        <v>83</v>
      </c>
      <c r="AL37" s="431"/>
      <c r="AM37" s="408"/>
      <c r="AN37" s="465" t="s">
        <v>83</v>
      </c>
      <c r="AO37" s="588" t="s">
        <v>215</v>
      </c>
      <c r="AP37" s="177" t="s">
        <v>83</v>
      </c>
      <c r="AQ37" s="527"/>
      <c r="AR37" s="509" t="s">
        <v>97</v>
      </c>
      <c r="AS37" s="76" t="s">
        <v>83</v>
      </c>
      <c r="AT37" s="102" t="s">
        <v>103</v>
      </c>
      <c r="AU37" s="103" t="s">
        <v>101</v>
      </c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9"/>
      <c r="BG37" s="39"/>
      <c r="BH37" s="39"/>
      <c r="BI37" s="39"/>
      <c r="BJ37" s="39"/>
      <c r="BK37" s="38"/>
      <c r="BL37" s="38"/>
      <c r="BM37" s="38"/>
      <c r="BN37" s="38"/>
      <c r="BO37" s="38"/>
      <c r="BP37" s="17"/>
    </row>
    <row r="38" spans="1:72" s="91" customFormat="1" ht="17.25" customHeight="1" outlineLevel="1">
      <c r="A38" s="17"/>
      <c r="B38" s="176"/>
      <c r="C38" s="164" t="str">
        <f>Roles!C21</f>
        <v>Jane Theodore (EF)</v>
      </c>
      <c r="D38" s="97"/>
      <c r="E38" s="158"/>
      <c r="F38" s="158"/>
      <c r="G38" s="165"/>
      <c r="H38" s="88"/>
      <c r="I38" s="584"/>
      <c r="J38" s="104"/>
      <c r="K38" s="104" t="s">
        <v>102</v>
      </c>
      <c r="L38" s="178" t="s">
        <v>83</v>
      </c>
      <c r="M38" s="427"/>
      <c r="N38" s="585"/>
      <c r="O38" s="98"/>
      <c r="P38" s="105"/>
      <c r="Q38" s="178" t="s">
        <v>83</v>
      </c>
      <c r="R38" s="586"/>
      <c r="S38" s="514"/>
      <c r="T38" s="98"/>
      <c r="U38" s="104"/>
      <c r="V38" s="177" t="s">
        <v>83</v>
      </c>
      <c r="W38" s="586"/>
      <c r="X38" s="514"/>
      <c r="Y38" s="98"/>
      <c r="Z38" s="104" t="s">
        <v>96</v>
      </c>
      <c r="AA38" s="108" t="s">
        <v>97</v>
      </c>
      <c r="AB38" s="586"/>
      <c r="AC38" s="514"/>
      <c r="AD38" s="98"/>
      <c r="AE38" s="106" t="s">
        <v>103</v>
      </c>
      <c r="AF38" s="591" t="s">
        <v>194</v>
      </c>
      <c r="AG38" s="432"/>
      <c r="AH38" s="419"/>
      <c r="AI38" s="98"/>
      <c r="AJ38" s="104" t="s">
        <v>103</v>
      </c>
      <c r="AK38" s="177" t="s">
        <v>83</v>
      </c>
      <c r="AL38" s="432"/>
      <c r="AM38" s="98"/>
      <c r="AN38" s="98"/>
      <c r="AO38" s="514" t="s">
        <v>103</v>
      </c>
      <c r="AP38" s="177" t="s">
        <v>83</v>
      </c>
      <c r="AQ38" s="432"/>
      <c r="AR38" s="419"/>
      <c r="AS38" s="98"/>
      <c r="AT38" s="107" t="s">
        <v>96</v>
      </c>
      <c r="AU38" s="108" t="s">
        <v>97</v>
      </c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9"/>
      <c r="BG38" s="39"/>
      <c r="BH38" s="39"/>
      <c r="BI38" s="39"/>
      <c r="BJ38" s="39"/>
      <c r="BK38" s="38"/>
      <c r="BL38" s="38"/>
      <c r="BM38" s="38"/>
      <c r="BN38" s="38"/>
      <c r="BO38" s="38"/>
      <c r="BP38" s="17"/>
    </row>
    <row r="39" spans="1:72" ht="21" customHeight="1">
      <c r="A39" s="8"/>
      <c r="B39" s="181">
        <v>3</v>
      </c>
      <c r="C39" s="182" t="s">
        <v>84</v>
      </c>
      <c r="D39" s="183"/>
      <c r="E39" s="184"/>
      <c r="F39" s="184"/>
      <c r="G39" s="184"/>
      <c r="H39" s="166"/>
      <c r="I39" s="167"/>
      <c r="J39" s="168"/>
      <c r="K39" s="168"/>
      <c r="L39" s="436"/>
      <c r="M39" s="170"/>
      <c r="N39" s="170"/>
      <c r="O39" s="170"/>
      <c r="P39" s="170"/>
      <c r="Q39" s="436"/>
      <c r="R39" s="170"/>
      <c r="S39" s="170"/>
      <c r="T39" s="170"/>
      <c r="U39" s="170"/>
      <c r="V39" s="436"/>
      <c r="W39" s="170"/>
      <c r="X39" s="170"/>
      <c r="Y39" s="170"/>
      <c r="Z39" s="170"/>
      <c r="AA39" s="436"/>
      <c r="AB39" s="170"/>
      <c r="AC39" s="170"/>
      <c r="AD39" s="170"/>
      <c r="AE39" s="170"/>
      <c r="AF39" s="436"/>
      <c r="AG39" s="170"/>
      <c r="AH39" s="170"/>
      <c r="AI39" s="170"/>
      <c r="AJ39" s="170"/>
      <c r="AK39" s="436"/>
      <c r="AL39" s="170"/>
      <c r="AM39" s="170"/>
      <c r="AN39" s="170"/>
      <c r="AO39" s="170"/>
      <c r="AP39" s="436"/>
      <c r="AQ39" s="170"/>
      <c r="AR39" s="170"/>
      <c r="AS39" s="170"/>
      <c r="AT39" s="170"/>
      <c r="AU39" s="169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8"/>
    </row>
    <row r="40" spans="1:72" ht="17.25" customHeight="1" outlineLevel="1">
      <c r="A40" s="17"/>
      <c r="B40" s="185" t="s">
        <v>30</v>
      </c>
      <c r="C40" s="186" t="s">
        <v>19</v>
      </c>
      <c r="D40" s="187" t="s">
        <v>85</v>
      </c>
      <c r="E40" s="188"/>
      <c r="F40" s="188"/>
      <c r="G40" s="189"/>
      <c r="H40" s="190"/>
      <c r="I40" s="191" t="s">
        <v>135</v>
      </c>
      <c r="J40" s="191"/>
      <c r="K40" s="191"/>
      <c r="L40" s="192"/>
      <c r="M40" s="58" t="s">
        <v>83</v>
      </c>
      <c r="N40" s="193" t="s">
        <v>135</v>
      </c>
      <c r="O40" s="193" t="s">
        <v>135</v>
      </c>
      <c r="P40" s="193"/>
      <c r="Q40" s="194"/>
      <c r="R40" s="190"/>
      <c r="S40" s="191"/>
      <c r="T40" s="191"/>
      <c r="U40" s="191"/>
      <c r="V40" s="192"/>
      <c r="W40" s="58" t="s">
        <v>83</v>
      </c>
      <c r="X40" s="191"/>
      <c r="Y40" s="191"/>
      <c r="Z40" s="191"/>
      <c r="AA40" s="192"/>
      <c r="AB40" s="195"/>
      <c r="AC40" s="196" t="s">
        <v>136</v>
      </c>
      <c r="AD40" s="196"/>
      <c r="AE40" s="196"/>
      <c r="AF40" s="197"/>
      <c r="AG40" s="58" t="s">
        <v>83</v>
      </c>
      <c r="AH40" s="191"/>
      <c r="AI40" s="191"/>
      <c r="AJ40" s="191"/>
      <c r="AK40" s="192"/>
      <c r="AL40" s="190"/>
      <c r="AM40" s="191"/>
      <c r="AN40" s="191" t="s">
        <v>135</v>
      </c>
      <c r="AO40" s="191"/>
      <c r="AP40" s="192"/>
      <c r="AQ40" s="58" t="s">
        <v>83</v>
      </c>
      <c r="AR40" s="198" t="s">
        <v>136</v>
      </c>
      <c r="AS40" s="198"/>
      <c r="AT40" s="198"/>
      <c r="AU40" s="192"/>
      <c r="AV40" s="27"/>
      <c r="AW40" s="18"/>
      <c r="AX40" s="18"/>
      <c r="AY40" s="18"/>
      <c r="AZ40" s="18"/>
      <c r="BA40" s="18"/>
      <c r="BB40" s="18"/>
      <c r="BC40" s="18"/>
      <c r="BD40" s="18"/>
      <c r="BE40" s="18"/>
      <c r="BF40" s="19"/>
      <c r="BG40" s="19"/>
      <c r="BH40" s="19"/>
      <c r="BI40" s="19"/>
      <c r="BJ40" s="19"/>
      <c r="BK40" s="18"/>
      <c r="BL40" s="18"/>
      <c r="BM40" s="18"/>
      <c r="BN40" s="18"/>
      <c r="BO40" s="20"/>
      <c r="BP40" s="17"/>
    </row>
    <row r="41" spans="1:72" ht="17.25" customHeight="1" outlineLevel="1">
      <c r="A41" s="17"/>
      <c r="B41" s="199"/>
      <c r="C41" s="200" t="s">
        <v>20</v>
      </c>
      <c r="D41" s="201" t="s">
        <v>86</v>
      </c>
      <c r="E41" s="202"/>
      <c r="F41" s="202"/>
      <c r="G41" s="203"/>
      <c r="H41" s="59" t="s">
        <v>83</v>
      </c>
      <c r="I41" s="204" t="s">
        <v>141</v>
      </c>
      <c r="J41" s="204"/>
      <c r="K41" s="204"/>
      <c r="L41" s="205"/>
      <c r="M41" s="206"/>
      <c r="N41" s="207"/>
      <c r="O41" s="207"/>
      <c r="P41" s="207"/>
      <c r="Q41" s="205"/>
      <c r="R41" s="59" t="s">
        <v>142</v>
      </c>
      <c r="S41" s="204" t="s">
        <v>134</v>
      </c>
      <c r="T41" s="204"/>
      <c r="U41" s="204"/>
      <c r="V41" s="205"/>
      <c r="W41" s="208" t="s">
        <v>139</v>
      </c>
      <c r="X41" s="204" t="s">
        <v>139</v>
      </c>
      <c r="Y41" s="204"/>
      <c r="Z41" s="204"/>
      <c r="AA41" s="205"/>
      <c r="AB41" s="59" t="s">
        <v>83</v>
      </c>
      <c r="AC41" s="209" t="s">
        <v>144</v>
      </c>
      <c r="AD41" s="209"/>
      <c r="AE41" s="209"/>
      <c r="AF41" s="210"/>
      <c r="AG41" s="208"/>
      <c r="AH41" s="204"/>
      <c r="AI41" s="204"/>
      <c r="AJ41" s="204"/>
      <c r="AK41" s="205"/>
      <c r="AL41" s="59" t="s">
        <v>142</v>
      </c>
      <c r="AM41" s="204" t="s">
        <v>144</v>
      </c>
      <c r="AN41" s="204"/>
      <c r="AO41" s="204"/>
      <c r="AP41" s="205"/>
      <c r="AQ41" s="59" t="s">
        <v>143</v>
      </c>
      <c r="AR41" s="211"/>
      <c r="AS41" s="211"/>
      <c r="AT41" s="211"/>
      <c r="AU41" s="205"/>
      <c r="AV41" s="27"/>
      <c r="AW41" s="18"/>
      <c r="AX41" s="18"/>
      <c r="AY41" s="18"/>
      <c r="AZ41" s="18"/>
      <c r="BA41" s="18"/>
      <c r="BB41" s="18"/>
      <c r="BC41" s="18"/>
      <c r="BD41" s="18"/>
      <c r="BE41" s="18"/>
      <c r="BF41" s="19"/>
      <c r="BG41" s="19"/>
      <c r="BH41" s="19"/>
      <c r="BI41" s="19"/>
      <c r="BJ41" s="19"/>
      <c r="BK41" s="18"/>
      <c r="BL41" s="18"/>
      <c r="BM41" s="18"/>
      <c r="BN41" s="18"/>
      <c r="BO41" s="20"/>
      <c r="BP41" s="17"/>
    </row>
    <row r="42" spans="1:72" ht="17.25" customHeight="1" outlineLevel="1">
      <c r="A42" s="17"/>
      <c r="B42" s="199"/>
      <c r="C42" s="200" t="s">
        <v>35</v>
      </c>
      <c r="D42" s="201" t="s">
        <v>87</v>
      </c>
      <c r="E42" s="202"/>
      <c r="F42" s="202"/>
      <c r="G42" s="203"/>
      <c r="H42" s="208"/>
      <c r="I42" s="204"/>
      <c r="J42" s="204"/>
      <c r="K42" s="204"/>
      <c r="L42" s="205" t="s">
        <v>138</v>
      </c>
      <c r="M42" s="206"/>
      <c r="N42" s="207"/>
      <c r="O42" s="207"/>
      <c r="P42" s="60" t="s">
        <v>83</v>
      </c>
      <c r="Q42" s="205" t="s">
        <v>135</v>
      </c>
      <c r="R42" s="208"/>
      <c r="S42" s="204"/>
      <c r="T42" s="204"/>
      <c r="U42" s="60" t="s">
        <v>149</v>
      </c>
      <c r="V42" s="205" t="s">
        <v>138</v>
      </c>
      <c r="W42" s="208"/>
      <c r="X42" s="204"/>
      <c r="Y42" s="204"/>
      <c r="Z42" s="204"/>
      <c r="AA42" s="205" t="s">
        <v>134</v>
      </c>
      <c r="AB42" s="212"/>
      <c r="AC42" s="209"/>
      <c r="AD42" s="209"/>
      <c r="AE42" s="209"/>
      <c r="AF42" s="210" t="s">
        <v>138</v>
      </c>
      <c r="AG42" s="208"/>
      <c r="AH42" s="204"/>
      <c r="AI42" s="204"/>
      <c r="AJ42" s="60" t="s">
        <v>83</v>
      </c>
      <c r="AK42" s="205"/>
      <c r="AL42" s="208"/>
      <c r="AM42" s="204"/>
      <c r="AN42" s="204"/>
      <c r="AO42" s="60" t="s">
        <v>149</v>
      </c>
      <c r="AP42" s="205" t="s">
        <v>138</v>
      </c>
      <c r="AQ42" s="213"/>
      <c r="AR42" s="211"/>
      <c r="AS42" s="204"/>
      <c r="AT42" s="60" t="s">
        <v>83</v>
      </c>
      <c r="AU42" s="205"/>
      <c r="AV42" s="27"/>
      <c r="AW42" s="18"/>
      <c r="AX42" s="18"/>
      <c r="AY42" s="18"/>
      <c r="AZ42" s="18"/>
      <c r="BA42" s="18"/>
      <c r="BB42" s="18"/>
      <c r="BC42" s="18"/>
      <c r="BD42" s="18"/>
      <c r="BE42" s="18"/>
      <c r="BF42" s="19"/>
      <c r="BG42" s="19"/>
      <c r="BH42" s="19"/>
      <c r="BI42" s="19"/>
      <c r="BJ42" s="19"/>
      <c r="BK42" s="18"/>
      <c r="BL42" s="18"/>
      <c r="BM42" s="18"/>
      <c r="BN42" s="18"/>
      <c r="BO42" s="20"/>
      <c r="BP42" s="17"/>
    </row>
    <row r="43" spans="1:72" ht="17.25" customHeight="1" outlineLevel="1">
      <c r="A43" s="17"/>
      <c r="B43" s="199"/>
      <c r="C43" s="200" t="s">
        <v>36</v>
      </c>
      <c r="D43" s="201" t="s">
        <v>88</v>
      </c>
      <c r="E43" s="202"/>
      <c r="F43" s="202"/>
      <c r="G43" s="203"/>
      <c r="H43" s="208"/>
      <c r="I43" s="204"/>
      <c r="J43" s="204"/>
      <c r="K43" s="60" t="s">
        <v>83</v>
      </c>
      <c r="L43" s="205"/>
      <c r="M43" s="206"/>
      <c r="N43" s="207"/>
      <c r="O43" s="207" t="s">
        <v>139</v>
      </c>
      <c r="P43" s="60" t="s">
        <v>83</v>
      </c>
      <c r="Q43" s="205"/>
      <c r="R43" s="208"/>
      <c r="S43" s="204"/>
      <c r="T43" s="204"/>
      <c r="U43" s="204" t="s">
        <v>139</v>
      </c>
      <c r="V43" s="205"/>
      <c r="W43" s="208"/>
      <c r="X43" s="204"/>
      <c r="Y43" s="204" t="s">
        <v>139</v>
      </c>
      <c r="Z43" s="204" t="s">
        <v>138</v>
      </c>
      <c r="AA43" s="205"/>
      <c r="AB43" s="212"/>
      <c r="AC43" s="209"/>
      <c r="AD43" s="209"/>
      <c r="AE43" s="60" t="s">
        <v>148</v>
      </c>
      <c r="AF43" s="210"/>
      <c r="AG43" s="208"/>
      <c r="AH43" s="204"/>
      <c r="AI43" s="204"/>
      <c r="AJ43" s="60" t="s">
        <v>83</v>
      </c>
      <c r="AK43" s="205"/>
      <c r="AL43" s="208"/>
      <c r="AM43" s="204"/>
      <c r="AN43" s="204"/>
      <c r="AO43" s="60" t="s">
        <v>148</v>
      </c>
      <c r="AP43" s="205"/>
      <c r="AQ43" s="213"/>
      <c r="AR43" s="211"/>
      <c r="AS43" s="211"/>
      <c r="AT43" s="211" t="s">
        <v>135</v>
      </c>
      <c r="AU43" s="205"/>
      <c r="AV43" s="27"/>
      <c r="AW43" s="18"/>
      <c r="AX43" s="18"/>
      <c r="AY43" s="18"/>
      <c r="AZ43" s="18"/>
      <c r="BA43" s="18"/>
      <c r="BB43" s="18"/>
      <c r="BC43" s="18"/>
      <c r="BD43" s="18"/>
      <c r="BE43" s="18"/>
      <c r="BF43" s="19"/>
      <c r="BG43" s="19"/>
      <c r="BH43" s="19"/>
      <c r="BI43" s="19"/>
      <c r="BJ43" s="19"/>
      <c r="BK43" s="18"/>
      <c r="BL43" s="18"/>
      <c r="BM43" s="18"/>
      <c r="BN43" s="18"/>
      <c r="BO43" s="20"/>
      <c r="BP43" s="17"/>
      <c r="BS43" s="29" t="s">
        <v>128</v>
      </c>
      <c r="BT43" s="29" t="s">
        <v>129</v>
      </c>
    </row>
    <row r="44" spans="1:72" ht="17.25" customHeight="1" outlineLevel="1">
      <c r="A44" s="17"/>
      <c r="B44" s="199"/>
      <c r="C44" s="200" t="s">
        <v>38</v>
      </c>
      <c r="D44" s="201" t="s">
        <v>89</v>
      </c>
      <c r="E44" s="202"/>
      <c r="F44" s="202"/>
      <c r="G44" s="203"/>
      <c r="H44" s="208"/>
      <c r="I44" s="204"/>
      <c r="J44" s="204"/>
      <c r="K44" s="204" t="s">
        <v>139</v>
      </c>
      <c r="L44" s="205"/>
      <c r="M44" s="206"/>
      <c r="N44" s="207"/>
      <c r="O44" s="207"/>
      <c r="P44" s="60" t="s">
        <v>83</v>
      </c>
      <c r="Q44" s="214" t="s">
        <v>138</v>
      </c>
      <c r="R44" s="208"/>
      <c r="S44" s="204" t="s">
        <v>139</v>
      </c>
      <c r="T44" s="204"/>
      <c r="U44" s="60" t="s">
        <v>83</v>
      </c>
      <c r="V44" s="205"/>
      <c r="W44" s="208"/>
      <c r="X44" s="204"/>
      <c r="Y44" s="204"/>
      <c r="Z44" s="60" t="s">
        <v>83</v>
      </c>
      <c r="AA44" s="205" t="s">
        <v>138</v>
      </c>
      <c r="AB44" s="212"/>
      <c r="AC44" s="209" t="s">
        <v>144</v>
      </c>
      <c r="AD44" s="209"/>
      <c r="AE44" s="209" t="s">
        <v>139</v>
      </c>
      <c r="AF44" s="210"/>
      <c r="AG44" s="208"/>
      <c r="AH44" s="204"/>
      <c r="AI44" s="204"/>
      <c r="AJ44" s="60" t="s">
        <v>83</v>
      </c>
      <c r="AK44" s="205" t="s">
        <v>138</v>
      </c>
      <c r="AL44" s="208"/>
      <c r="AM44" s="204"/>
      <c r="AN44" s="204"/>
      <c r="AO44" s="60" t="s">
        <v>83</v>
      </c>
      <c r="AP44" s="205"/>
      <c r="AQ44" s="213" t="s">
        <v>144</v>
      </c>
      <c r="AR44" s="211" t="s">
        <v>139</v>
      </c>
      <c r="AS44" s="211"/>
      <c r="AT44" s="60" t="s">
        <v>83</v>
      </c>
      <c r="AU44" s="205" t="s">
        <v>138</v>
      </c>
      <c r="AV44" s="27"/>
      <c r="AW44" s="18"/>
      <c r="AX44" s="18"/>
      <c r="AY44" s="18"/>
      <c r="AZ44" s="18"/>
      <c r="BA44" s="18"/>
      <c r="BB44" s="18"/>
      <c r="BC44" s="18"/>
      <c r="BD44" s="18"/>
      <c r="BE44" s="18"/>
      <c r="BF44" s="19"/>
      <c r="BG44" s="19"/>
      <c r="BH44" s="19"/>
      <c r="BI44" s="19"/>
      <c r="BJ44" s="19"/>
      <c r="BK44" s="18"/>
      <c r="BL44" s="18"/>
      <c r="BM44" s="18"/>
      <c r="BN44" s="18"/>
      <c r="BO44" s="20"/>
      <c r="BP44" s="17"/>
      <c r="BS44" s="29" t="s">
        <v>130</v>
      </c>
      <c r="BT44" s="29" t="s">
        <v>131</v>
      </c>
    </row>
    <row r="45" spans="1:72" ht="17.25" customHeight="1" outlineLevel="1">
      <c r="A45" s="17"/>
      <c r="B45" s="199"/>
      <c r="C45" s="200" t="s">
        <v>44</v>
      </c>
      <c r="D45" s="201" t="s">
        <v>98</v>
      </c>
      <c r="E45" s="202"/>
      <c r="F45" s="202"/>
      <c r="G45" s="203"/>
      <c r="H45" s="208"/>
      <c r="I45" s="204"/>
      <c r="J45" s="204"/>
      <c r="K45" s="204"/>
      <c r="L45" s="205"/>
      <c r="M45" s="206"/>
      <c r="N45" s="207"/>
      <c r="O45" s="207"/>
      <c r="P45" s="207"/>
      <c r="Q45" s="214"/>
      <c r="R45" s="208"/>
      <c r="S45" s="204"/>
      <c r="T45" s="204"/>
      <c r="U45" s="204"/>
      <c r="V45" s="205"/>
      <c r="W45" s="208"/>
      <c r="X45" s="204"/>
      <c r="Y45" s="204"/>
      <c r="Z45" s="204"/>
      <c r="AA45" s="205"/>
      <c r="AB45" s="212"/>
      <c r="AC45" s="209"/>
      <c r="AD45" s="209"/>
      <c r="AE45" s="209"/>
      <c r="AF45" s="210"/>
      <c r="AG45" s="208"/>
      <c r="AH45" s="204"/>
      <c r="AI45" s="204"/>
      <c r="AJ45" s="204" t="s">
        <v>138</v>
      </c>
      <c r="AK45" s="205"/>
      <c r="AL45" s="208"/>
      <c r="AM45" s="204"/>
      <c r="AN45" s="204"/>
      <c r="AO45" s="204"/>
      <c r="AP45" s="205"/>
      <c r="AQ45" s="213"/>
      <c r="AR45" s="211"/>
      <c r="AS45" s="211"/>
      <c r="AT45" s="211"/>
      <c r="AU45" s="205"/>
      <c r="AV45" s="27"/>
      <c r="AW45" s="18"/>
      <c r="AX45" s="18"/>
      <c r="AY45" s="18"/>
      <c r="AZ45" s="18"/>
      <c r="BA45" s="18"/>
      <c r="BB45" s="18"/>
      <c r="BC45" s="18"/>
      <c r="BD45" s="18"/>
      <c r="BE45" s="18"/>
      <c r="BF45" s="19"/>
      <c r="BG45" s="19"/>
      <c r="BH45" s="19"/>
      <c r="BI45" s="19"/>
      <c r="BJ45" s="19"/>
      <c r="BK45" s="18"/>
      <c r="BL45" s="18"/>
      <c r="BM45" s="18"/>
      <c r="BN45" s="18"/>
      <c r="BO45" s="20"/>
      <c r="BP45" s="17"/>
      <c r="BS45" s="29" t="s">
        <v>132</v>
      </c>
      <c r="BT45" s="29" t="s">
        <v>133</v>
      </c>
    </row>
    <row r="46" spans="1:72" ht="17.25" customHeight="1" outlineLevel="1">
      <c r="A46" s="17"/>
      <c r="B46" s="199"/>
      <c r="C46" s="200" t="s">
        <v>37</v>
      </c>
      <c r="D46" s="201" t="s">
        <v>90</v>
      </c>
      <c r="E46" s="202"/>
      <c r="F46" s="202"/>
      <c r="G46" s="203"/>
      <c r="H46" s="208"/>
      <c r="I46" s="204" t="s">
        <v>144</v>
      </c>
      <c r="J46" s="204"/>
      <c r="K46" s="204"/>
      <c r="L46" s="205"/>
      <c r="M46" s="206"/>
      <c r="N46" s="207" t="s">
        <v>144</v>
      </c>
      <c r="O46" s="207"/>
      <c r="P46" s="60" t="s">
        <v>83</v>
      </c>
      <c r="Q46" s="214"/>
      <c r="R46" s="208"/>
      <c r="S46" s="204"/>
      <c r="T46" s="204"/>
      <c r="U46" s="204"/>
      <c r="V46" s="205"/>
      <c r="W46" s="208"/>
      <c r="X46" s="204" t="s">
        <v>145</v>
      </c>
      <c r="Y46" s="204"/>
      <c r="Z46" s="204"/>
      <c r="AA46" s="205"/>
      <c r="AB46" s="212"/>
      <c r="AC46" s="209" t="s">
        <v>134</v>
      </c>
      <c r="AD46" s="209"/>
      <c r="AE46" s="209"/>
      <c r="AF46" s="210"/>
      <c r="AG46" s="208"/>
      <c r="AH46" s="204" t="s">
        <v>134</v>
      </c>
      <c r="AI46" s="204"/>
      <c r="AJ46" s="60" t="s">
        <v>83</v>
      </c>
      <c r="AK46" s="205"/>
      <c r="AL46" s="208"/>
      <c r="AM46" s="204"/>
      <c r="AN46" s="204"/>
      <c r="AO46" s="204"/>
      <c r="AP46" s="205"/>
      <c r="AQ46" s="213"/>
      <c r="AR46" s="211" t="s">
        <v>145</v>
      </c>
      <c r="AS46" s="211"/>
      <c r="AT46" s="60" t="s">
        <v>83</v>
      </c>
      <c r="AU46" s="205"/>
      <c r="AV46" s="27"/>
      <c r="AW46" s="18"/>
      <c r="AX46" s="18"/>
      <c r="AY46" s="18"/>
      <c r="AZ46" s="18"/>
      <c r="BA46" s="18"/>
      <c r="BB46" s="18"/>
      <c r="BC46" s="18"/>
      <c r="BD46" s="18"/>
      <c r="BE46" s="18"/>
      <c r="BF46" s="19"/>
      <c r="BG46" s="19"/>
      <c r="BH46" s="19"/>
      <c r="BI46" s="19"/>
      <c r="BJ46" s="19"/>
      <c r="BK46" s="18"/>
      <c r="BL46" s="18"/>
      <c r="BM46" s="18"/>
      <c r="BN46" s="18"/>
      <c r="BO46" s="20"/>
      <c r="BP46" s="17"/>
      <c r="BS46" s="29" t="s">
        <v>83</v>
      </c>
      <c r="BT46" s="29" t="s">
        <v>2</v>
      </c>
    </row>
    <row r="47" spans="1:72" ht="17.25" customHeight="1" outlineLevel="1">
      <c r="A47" s="17"/>
      <c r="B47" s="215"/>
      <c r="C47" s="216" t="s">
        <v>71</v>
      </c>
      <c r="D47" s="217" t="s">
        <v>107</v>
      </c>
      <c r="E47" s="218"/>
      <c r="F47" s="218"/>
      <c r="G47" s="219"/>
      <c r="H47" s="59" t="s">
        <v>147</v>
      </c>
      <c r="I47" s="220"/>
      <c r="J47" s="220"/>
      <c r="K47" s="60" t="s">
        <v>169</v>
      </c>
      <c r="L47" s="221"/>
      <c r="M47" s="59" t="s">
        <v>83</v>
      </c>
      <c r="N47" s="222"/>
      <c r="O47" s="222"/>
      <c r="P47" s="60" t="s">
        <v>169</v>
      </c>
      <c r="Q47" s="223"/>
      <c r="R47" s="59" t="s">
        <v>83</v>
      </c>
      <c r="S47" s="220"/>
      <c r="T47" s="220"/>
      <c r="U47" s="60" t="s">
        <v>169</v>
      </c>
      <c r="V47" s="221"/>
      <c r="W47" s="59" t="s">
        <v>83</v>
      </c>
      <c r="X47" s="220" t="s">
        <v>136</v>
      </c>
      <c r="Y47" s="220"/>
      <c r="Z47" s="60" t="s">
        <v>169</v>
      </c>
      <c r="AA47" s="221"/>
      <c r="AB47" s="59" t="s">
        <v>142</v>
      </c>
      <c r="AC47" s="225"/>
      <c r="AD47" s="225"/>
      <c r="AE47" s="60" t="s">
        <v>172</v>
      </c>
      <c r="AF47" s="226"/>
      <c r="AG47" s="59" t="s">
        <v>83</v>
      </c>
      <c r="AH47" s="220"/>
      <c r="AI47" s="220"/>
      <c r="AJ47" s="60" t="s">
        <v>169</v>
      </c>
      <c r="AK47" s="221"/>
      <c r="AL47" s="224"/>
      <c r="AM47" s="220" t="s">
        <v>139</v>
      </c>
      <c r="AN47" s="220"/>
      <c r="AO47" s="60" t="s">
        <v>172</v>
      </c>
      <c r="AP47" s="221"/>
      <c r="AQ47" s="227"/>
      <c r="AR47" s="228"/>
      <c r="AS47" s="228"/>
      <c r="AT47" s="60" t="s">
        <v>169</v>
      </c>
      <c r="AU47" s="221"/>
      <c r="AV47" s="27"/>
      <c r="AW47" s="18"/>
      <c r="AX47" s="18"/>
      <c r="AY47" s="18"/>
      <c r="AZ47" s="18"/>
      <c r="BA47" s="18"/>
      <c r="BB47" s="18"/>
      <c r="BC47" s="18"/>
      <c r="BD47" s="18"/>
      <c r="BE47" s="18"/>
      <c r="BF47" s="19"/>
      <c r="BG47" s="19"/>
      <c r="BH47" s="19"/>
      <c r="BI47" s="19"/>
      <c r="BJ47" s="19"/>
      <c r="BK47" s="18"/>
      <c r="BL47" s="18"/>
      <c r="BM47" s="18"/>
      <c r="BN47" s="18"/>
      <c r="BO47" s="20"/>
      <c r="BP47" s="17"/>
      <c r="BS47" s="29"/>
    </row>
    <row r="48" spans="1:72" ht="17.25" customHeight="1" outlineLevel="1">
      <c r="A48" s="17"/>
      <c r="B48" s="229" t="s">
        <v>31</v>
      </c>
      <c r="C48" s="230" t="s">
        <v>39</v>
      </c>
      <c r="D48" s="231" t="s">
        <v>91</v>
      </c>
      <c r="E48" s="232"/>
      <c r="F48" s="232"/>
      <c r="G48" s="233"/>
      <c r="H48" s="234"/>
      <c r="I48" s="59" t="s">
        <v>83</v>
      </c>
      <c r="J48" s="235" t="s">
        <v>136</v>
      </c>
      <c r="K48" s="235"/>
      <c r="L48" s="236"/>
      <c r="M48" s="237"/>
      <c r="N48" s="59" t="s">
        <v>83</v>
      </c>
      <c r="O48" s="238"/>
      <c r="P48" s="238"/>
      <c r="Q48" s="239"/>
      <c r="R48" s="234"/>
      <c r="S48" s="59" t="s">
        <v>83</v>
      </c>
      <c r="T48" s="235" t="s">
        <v>140</v>
      </c>
      <c r="U48" s="235"/>
      <c r="V48" s="236"/>
      <c r="W48" s="234" t="s">
        <v>136</v>
      </c>
      <c r="X48" s="59" t="s">
        <v>83</v>
      </c>
      <c r="Y48" s="235"/>
      <c r="Z48" s="235"/>
      <c r="AA48" s="236"/>
      <c r="AB48" s="240"/>
      <c r="AC48" s="59" t="s">
        <v>83</v>
      </c>
      <c r="AD48" s="241"/>
      <c r="AE48" s="241"/>
      <c r="AF48" s="242"/>
      <c r="AG48" s="243" t="s">
        <v>136</v>
      </c>
      <c r="AH48" s="82" t="s">
        <v>83</v>
      </c>
      <c r="AI48" s="235"/>
      <c r="AJ48" s="235"/>
      <c r="AK48" s="236"/>
      <c r="AL48" s="234"/>
      <c r="AM48" s="59" t="s">
        <v>83</v>
      </c>
      <c r="AN48" s="235" t="s">
        <v>140</v>
      </c>
      <c r="AO48" s="235"/>
      <c r="AP48" s="236"/>
      <c r="AQ48" s="244" t="s">
        <v>136</v>
      </c>
      <c r="AR48" s="59" t="s">
        <v>83</v>
      </c>
      <c r="AS48" s="245"/>
      <c r="AT48" s="245"/>
      <c r="AU48" s="246"/>
      <c r="AV48" s="27"/>
      <c r="AW48" s="18"/>
      <c r="AX48" s="18"/>
      <c r="AY48" s="18"/>
      <c r="AZ48" s="18"/>
      <c r="BA48" s="18"/>
      <c r="BB48" s="18"/>
      <c r="BC48" s="18"/>
      <c r="BD48" s="18"/>
      <c r="BE48" s="18"/>
      <c r="BF48" s="19"/>
      <c r="BG48" s="19"/>
      <c r="BH48" s="19"/>
      <c r="BI48" s="19"/>
      <c r="BJ48" s="19"/>
      <c r="BK48" s="18"/>
      <c r="BL48" s="18"/>
      <c r="BM48" s="18"/>
      <c r="BN48" s="18"/>
      <c r="BO48" s="20"/>
      <c r="BP48" s="17"/>
      <c r="BS48" s="29" t="s">
        <v>17</v>
      </c>
      <c r="BT48" t="s">
        <v>74</v>
      </c>
    </row>
    <row r="49" spans="1:72" ht="17.25" customHeight="1" outlineLevel="1">
      <c r="A49" s="17"/>
      <c r="B49" s="247"/>
      <c r="C49" s="248" t="s">
        <v>40</v>
      </c>
      <c r="D49" s="249" t="s">
        <v>92</v>
      </c>
      <c r="E49" s="250"/>
      <c r="F49" s="250"/>
      <c r="G49" s="251"/>
      <c r="H49" s="252" t="s">
        <v>136</v>
      </c>
      <c r="I49" s="59" t="s">
        <v>83</v>
      </c>
      <c r="J49" s="253"/>
      <c r="K49" s="253"/>
      <c r="L49" s="254"/>
      <c r="M49" s="255"/>
      <c r="N49" s="59" t="s">
        <v>83</v>
      </c>
      <c r="O49" s="256" t="s">
        <v>138</v>
      </c>
      <c r="P49" s="256"/>
      <c r="Q49" s="257"/>
      <c r="R49" s="252" t="s">
        <v>136</v>
      </c>
      <c r="S49" s="59" t="s">
        <v>83</v>
      </c>
      <c r="T49" s="253"/>
      <c r="U49" s="253"/>
      <c r="V49" s="254"/>
      <c r="W49" s="252"/>
      <c r="X49" s="59" t="s">
        <v>83</v>
      </c>
      <c r="Y49" s="253"/>
      <c r="Z49" s="253"/>
      <c r="AA49" s="254"/>
      <c r="AB49" s="258" t="s">
        <v>136</v>
      </c>
      <c r="AC49" s="59" t="s">
        <v>83</v>
      </c>
      <c r="AD49" s="259"/>
      <c r="AE49" s="259"/>
      <c r="AF49" s="260"/>
      <c r="AG49" s="261"/>
      <c r="AH49" s="57" t="s">
        <v>83</v>
      </c>
      <c r="AI49" s="253" t="s">
        <v>138</v>
      </c>
      <c r="AJ49" s="253"/>
      <c r="AK49" s="254"/>
      <c r="AL49" s="252" t="s">
        <v>136</v>
      </c>
      <c r="AM49" s="59" t="s">
        <v>83</v>
      </c>
      <c r="AN49" s="253"/>
      <c r="AO49" s="253"/>
      <c r="AP49" s="254"/>
      <c r="AQ49" s="262"/>
      <c r="AR49" s="59" t="s">
        <v>83</v>
      </c>
      <c r="AS49" s="263"/>
      <c r="AT49" s="263"/>
      <c r="AU49" s="264"/>
      <c r="AV49" s="27"/>
      <c r="AW49" s="18"/>
      <c r="AX49" s="18"/>
      <c r="AY49" s="18"/>
      <c r="AZ49" s="18"/>
      <c r="BA49" s="18"/>
      <c r="BB49" s="18"/>
      <c r="BC49" s="18"/>
      <c r="BD49" s="18"/>
      <c r="BE49" s="18"/>
      <c r="BF49" s="19"/>
      <c r="BG49" s="19"/>
      <c r="BH49" s="19"/>
      <c r="BI49" s="19"/>
      <c r="BJ49" s="19"/>
      <c r="BK49" s="18"/>
      <c r="BL49" s="18"/>
      <c r="BM49" s="18"/>
      <c r="BN49" s="18"/>
      <c r="BO49" s="20"/>
      <c r="BP49" s="17"/>
      <c r="BS49" s="29" t="s">
        <v>18</v>
      </c>
      <c r="BT49" t="s">
        <v>75</v>
      </c>
    </row>
    <row r="50" spans="1:72" ht="17.25" customHeight="1" outlineLevel="1">
      <c r="A50" s="17"/>
      <c r="B50" s="247"/>
      <c r="C50" s="248" t="s">
        <v>43</v>
      </c>
      <c r="D50" s="249" t="s">
        <v>93</v>
      </c>
      <c r="E50" s="250"/>
      <c r="F50" s="250"/>
      <c r="G50" s="251"/>
      <c r="H50" s="252"/>
      <c r="I50" s="59" t="s">
        <v>142</v>
      </c>
      <c r="J50" s="253"/>
      <c r="K50" s="253"/>
      <c r="L50" s="254"/>
      <c r="M50" s="255"/>
      <c r="N50" s="59" t="s">
        <v>142</v>
      </c>
      <c r="O50" s="256"/>
      <c r="P50" s="256"/>
      <c r="Q50" s="257"/>
      <c r="R50" s="252"/>
      <c r="S50" s="59" t="s">
        <v>146</v>
      </c>
      <c r="T50" s="253"/>
      <c r="U50" s="253"/>
      <c r="V50" s="254"/>
      <c r="W50" s="252"/>
      <c r="X50" s="59" t="s">
        <v>83</v>
      </c>
      <c r="Y50" s="253" t="s">
        <v>140</v>
      </c>
      <c r="Z50" s="253"/>
      <c r="AA50" s="254"/>
      <c r="AB50" s="258"/>
      <c r="AC50" s="59" t="s">
        <v>142</v>
      </c>
      <c r="AD50" s="259"/>
      <c r="AE50" s="259"/>
      <c r="AF50" s="260"/>
      <c r="AG50" s="261"/>
      <c r="AH50" s="57" t="s">
        <v>146</v>
      </c>
      <c r="AI50" s="253"/>
      <c r="AJ50" s="253"/>
      <c r="AK50" s="254"/>
      <c r="AL50" s="252"/>
      <c r="AM50" s="59" t="s">
        <v>142</v>
      </c>
      <c r="AN50" s="253"/>
      <c r="AO50" s="253"/>
      <c r="AP50" s="254"/>
      <c r="AQ50" s="262"/>
      <c r="AR50" s="59" t="s">
        <v>83</v>
      </c>
      <c r="AS50" s="263" t="s">
        <v>140</v>
      </c>
      <c r="AT50" s="263"/>
      <c r="AU50" s="264"/>
      <c r="AV50" s="27"/>
      <c r="AW50" s="18"/>
      <c r="AX50" s="18"/>
      <c r="AY50" s="18"/>
      <c r="AZ50" s="18"/>
      <c r="BA50" s="18"/>
      <c r="BB50" s="18"/>
      <c r="BC50" s="18"/>
      <c r="BD50" s="18"/>
      <c r="BE50" s="18"/>
      <c r="BF50" s="19"/>
      <c r="BG50" s="19"/>
      <c r="BH50" s="19"/>
      <c r="BI50" s="19"/>
      <c r="BJ50" s="19"/>
      <c r="BK50" s="18"/>
      <c r="BL50" s="18"/>
      <c r="BM50" s="18"/>
      <c r="BN50" s="18"/>
      <c r="BO50" s="20"/>
      <c r="BP50" s="17"/>
      <c r="BS50" s="29" t="s">
        <v>45</v>
      </c>
      <c r="BT50" t="s">
        <v>153</v>
      </c>
    </row>
    <row r="51" spans="1:72" ht="17.25" customHeight="1" outlineLevel="1">
      <c r="A51" s="17"/>
      <c r="B51" s="247"/>
      <c r="C51" s="248" t="s">
        <v>41</v>
      </c>
      <c r="D51" s="249" t="s">
        <v>94</v>
      </c>
      <c r="E51" s="250"/>
      <c r="F51" s="250"/>
      <c r="G51" s="251"/>
      <c r="H51" s="252"/>
      <c r="I51" s="59" t="s">
        <v>83</v>
      </c>
      <c r="J51" s="253"/>
      <c r="K51" s="253"/>
      <c r="L51" s="254"/>
      <c r="M51" s="255"/>
      <c r="N51" s="59" t="s">
        <v>142</v>
      </c>
      <c r="O51" s="256" t="s">
        <v>144</v>
      </c>
      <c r="P51" s="256"/>
      <c r="Q51" s="257"/>
      <c r="R51" s="252"/>
      <c r="S51" s="59" t="s">
        <v>146</v>
      </c>
      <c r="T51" s="253" t="s">
        <v>140</v>
      </c>
      <c r="U51" s="253"/>
      <c r="V51" s="254" t="s">
        <v>136</v>
      </c>
      <c r="W51" s="252"/>
      <c r="X51" s="59" t="s">
        <v>142</v>
      </c>
      <c r="Y51" s="253" t="s">
        <v>144</v>
      </c>
      <c r="Z51" s="253"/>
      <c r="AA51" s="254"/>
      <c r="AB51" s="258"/>
      <c r="AC51" s="59" t="s">
        <v>147</v>
      </c>
      <c r="AD51" s="259" t="s">
        <v>136</v>
      </c>
      <c r="AE51" s="259"/>
      <c r="AF51" s="260" t="s">
        <v>139</v>
      </c>
      <c r="AG51" s="261"/>
      <c r="AH51" s="57" t="s">
        <v>146</v>
      </c>
      <c r="AI51" s="253" t="s">
        <v>140</v>
      </c>
      <c r="AJ51" s="253"/>
      <c r="AK51" s="254" t="s">
        <v>144</v>
      </c>
      <c r="AL51" s="252"/>
      <c r="AM51" s="59" t="s">
        <v>142</v>
      </c>
      <c r="AN51" s="253"/>
      <c r="AO51" s="253"/>
      <c r="AP51" s="254"/>
      <c r="AQ51" s="262"/>
      <c r="AR51" s="59" t="s">
        <v>142</v>
      </c>
      <c r="AS51" s="263" t="s">
        <v>144</v>
      </c>
      <c r="AT51" s="263"/>
      <c r="AU51" s="264" t="s">
        <v>139</v>
      </c>
      <c r="AV51" s="27"/>
      <c r="AW51" s="18"/>
      <c r="AX51" s="18"/>
      <c r="AY51" s="18"/>
      <c r="AZ51" s="18"/>
      <c r="BA51" s="18"/>
      <c r="BB51" s="18"/>
      <c r="BC51" s="18"/>
      <c r="BD51" s="18"/>
      <c r="BE51" s="18"/>
      <c r="BF51" s="19"/>
      <c r="BG51" s="19"/>
      <c r="BH51" s="19"/>
      <c r="BI51" s="19"/>
      <c r="BJ51" s="19"/>
      <c r="BK51" s="18"/>
      <c r="BL51" s="18"/>
      <c r="BM51" s="18"/>
      <c r="BN51" s="18"/>
      <c r="BO51" s="20"/>
      <c r="BP51" s="17"/>
    </row>
    <row r="52" spans="1:72" s="52" customFormat="1" ht="17.25" customHeight="1" outlineLevel="1">
      <c r="A52" s="17"/>
      <c r="B52" s="247"/>
      <c r="C52" s="248" t="s">
        <v>42</v>
      </c>
      <c r="D52" s="249" t="s">
        <v>95</v>
      </c>
      <c r="E52" s="250"/>
      <c r="F52" s="250"/>
      <c r="G52" s="251"/>
      <c r="H52" s="252"/>
      <c r="I52" s="59" t="s">
        <v>83</v>
      </c>
      <c r="J52" s="253"/>
      <c r="K52" s="253"/>
      <c r="L52" s="254"/>
      <c r="M52" s="255" t="s">
        <v>136</v>
      </c>
      <c r="N52" s="59" t="s">
        <v>83</v>
      </c>
      <c r="O52" s="256" t="s">
        <v>136</v>
      </c>
      <c r="P52" s="256"/>
      <c r="Q52" s="257"/>
      <c r="R52" s="252"/>
      <c r="S52" s="59" t="s">
        <v>83</v>
      </c>
      <c r="T52" s="253"/>
      <c r="U52" s="253"/>
      <c r="V52" s="254"/>
      <c r="W52" s="252" t="s">
        <v>136</v>
      </c>
      <c r="X52" s="59" t="s">
        <v>83</v>
      </c>
      <c r="Y52" s="253" t="s">
        <v>136</v>
      </c>
      <c r="Z52" s="253"/>
      <c r="AA52" s="254"/>
      <c r="AB52" s="258"/>
      <c r="AC52" s="59" t="s">
        <v>83</v>
      </c>
      <c r="AD52" s="259"/>
      <c r="AE52" s="259"/>
      <c r="AF52" s="260"/>
      <c r="AG52" s="261" t="s">
        <v>136</v>
      </c>
      <c r="AH52" s="57" t="s">
        <v>83</v>
      </c>
      <c r="AI52" s="253" t="s">
        <v>136</v>
      </c>
      <c r="AJ52" s="253"/>
      <c r="AK52" s="254"/>
      <c r="AL52" s="252"/>
      <c r="AM52" s="59" t="s">
        <v>83</v>
      </c>
      <c r="AN52" s="253"/>
      <c r="AO52" s="253"/>
      <c r="AP52" s="254"/>
      <c r="AQ52" s="262" t="s">
        <v>136</v>
      </c>
      <c r="AR52" s="59" t="s">
        <v>83</v>
      </c>
      <c r="AS52" s="263" t="s">
        <v>136</v>
      </c>
      <c r="AT52" s="263"/>
      <c r="AU52" s="264"/>
      <c r="AV52" s="27"/>
      <c r="AW52" s="18"/>
      <c r="AX52" s="18"/>
      <c r="AY52" s="18"/>
      <c r="AZ52" s="18"/>
      <c r="BA52" s="18"/>
      <c r="BB52" s="18"/>
      <c r="BC52" s="18"/>
      <c r="BD52" s="18"/>
      <c r="BE52" s="18"/>
      <c r="BF52" s="19"/>
      <c r="BG52" s="19"/>
      <c r="BH52" s="19"/>
      <c r="BI52" s="19"/>
      <c r="BJ52" s="19"/>
      <c r="BK52" s="18"/>
      <c r="BL52" s="18"/>
      <c r="BM52" s="18"/>
      <c r="BN52" s="18"/>
      <c r="BO52" s="20"/>
      <c r="BP52" s="17"/>
    </row>
    <row r="53" spans="1:72" ht="17.25" customHeight="1" outlineLevel="1">
      <c r="A53" s="17"/>
      <c r="B53" s="265"/>
      <c r="C53" s="266" t="s">
        <v>106</v>
      </c>
      <c r="D53" s="267" t="s">
        <v>108</v>
      </c>
      <c r="E53" s="268"/>
      <c r="F53" s="268"/>
      <c r="G53" s="269"/>
      <c r="H53" s="270"/>
      <c r="I53" s="59" t="s">
        <v>83</v>
      </c>
      <c r="J53" s="271"/>
      <c r="K53" s="458" t="s">
        <v>83</v>
      </c>
      <c r="L53" s="459" t="s">
        <v>83</v>
      </c>
      <c r="M53" s="270"/>
      <c r="N53" s="59" t="s">
        <v>83</v>
      </c>
      <c r="O53" s="271"/>
      <c r="P53" s="460" t="s">
        <v>83</v>
      </c>
      <c r="Q53" s="459" t="s">
        <v>83</v>
      </c>
      <c r="R53" s="270"/>
      <c r="S53" s="461" t="s">
        <v>83</v>
      </c>
      <c r="T53" s="271" t="s">
        <v>144</v>
      </c>
      <c r="U53" s="460" t="s">
        <v>83</v>
      </c>
      <c r="V53" s="459" t="s">
        <v>83</v>
      </c>
      <c r="W53" s="270"/>
      <c r="X53" s="461" t="s">
        <v>83</v>
      </c>
      <c r="Y53" s="271"/>
      <c r="Z53" s="460" t="s">
        <v>192</v>
      </c>
      <c r="AA53" s="459" t="s">
        <v>83</v>
      </c>
      <c r="AB53" s="270"/>
      <c r="AC53" s="461" t="s">
        <v>83</v>
      </c>
      <c r="AD53" s="271"/>
      <c r="AE53" s="460" t="s">
        <v>192</v>
      </c>
      <c r="AF53" s="459" t="s">
        <v>83</v>
      </c>
      <c r="AG53" s="270" t="s">
        <v>144</v>
      </c>
      <c r="AH53" s="461" t="s">
        <v>83</v>
      </c>
      <c r="AI53" s="271"/>
      <c r="AJ53" s="460" t="s">
        <v>192</v>
      </c>
      <c r="AK53" s="459" t="s">
        <v>83</v>
      </c>
      <c r="AL53" s="270" t="s">
        <v>144</v>
      </c>
      <c r="AM53" s="461" t="s">
        <v>83</v>
      </c>
      <c r="AN53" s="271"/>
      <c r="AO53" s="460" t="s">
        <v>192</v>
      </c>
      <c r="AP53" s="459" t="s">
        <v>147</v>
      </c>
      <c r="AQ53" s="270"/>
      <c r="AR53" s="461" t="s">
        <v>83</v>
      </c>
      <c r="AS53" s="271"/>
      <c r="AT53" s="271" t="s">
        <v>152</v>
      </c>
      <c r="AU53" s="459" t="s">
        <v>83</v>
      </c>
      <c r="AV53" s="27"/>
      <c r="AW53" s="18"/>
      <c r="AX53" s="18"/>
      <c r="AY53" s="18"/>
      <c r="AZ53" s="18"/>
      <c r="BA53" s="18"/>
      <c r="BB53" s="18"/>
      <c r="BC53" s="18"/>
      <c r="BD53" s="18"/>
      <c r="BE53" s="18"/>
      <c r="BF53" s="19"/>
      <c r="BG53" s="19"/>
      <c r="BH53" s="19"/>
      <c r="BI53" s="19"/>
      <c r="BJ53" s="19"/>
      <c r="BK53" s="18"/>
      <c r="BL53" s="18"/>
      <c r="BM53" s="18"/>
      <c r="BN53" s="18"/>
      <c r="BO53" s="20"/>
      <c r="BP53" s="17"/>
      <c r="BS53" s="77" t="s">
        <v>155</v>
      </c>
      <c r="BT53" s="77" t="s">
        <v>53</v>
      </c>
    </row>
    <row r="54" spans="1:72" ht="17.25" customHeight="1" outlineLevel="1">
      <c r="A54" s="17"/>
      <c r="B54" s="272" t="s">
        <v>32</v>
      </c>
      <c r="C54" s="273" t="s">
        <v>34</v>
      </c>
      <c r="D54" s="274" t="s">
        <v>96</v>
      </c>
      <c r="E54" s="275"/>
      <c r="F54" s="275"/>
      <c r="G54" s="276"/>
      <c r="H54" s="277"/>
      <c r="I54" s="278"/>
      <c r="J54" s="278"/>
      <c r="K54" s="278" t="s">
        <v>138</v>
      </c>
      <c r="L54" s="60" t="s">
        <v>83</v>
      </c>
      <c r="M54" s="279"/>
      <c r="N54" s="280"/>
      <c r="O54" s="280"/>
      <c r="P54" s="280" t="s">
        <v>138</v>
      </c>
      <c r="Q54" s="281"/>
      <c r="R54" s="277"/>
      <c r="S54" s="278"/>
      <c r="T54" s="278"/>
      <c r="U54" s="278" t="s">
        <v>138</v>
      </c>
      <c r="V54" s="60" t="s">
        <v>83</v>
      </c>
      <c r="W54" s="277"/>
      <c r="X54" s="278"/>
      <c r="Y54" s="278"/>
      <c r="Z54" s="278" t="s">
        <v>138</v>
      </c>
      <c r="AA54" s="60" t="s">
        <v>83</v>
      </c>
      <c r="AB54" s="282"/>
      <c r="AC54" s="283"/>
      <c r="AD54" s="283"/>
      <c r="AE54" s="283" t="s">
        <v>138</v>
      </c>
      <c r="AF54" s="60" t="s">
        <v>83</v>
      </c>
      <c r="AG54" s="277"/>
      <c r="AH54" s="278"/>
      <c r="AI54" s="278"/>
      <c r="AJ54" s="278" t="s">
        <v>138</v>
      </c>
      <c r="AK54" s="284"/>
      <c r="AL54" s="277"/>
      <c r="AM54" s="278"/>
      <c r="AN54" s="278"/>
      <c r="AO54" s="278" t="s">
        <v>138</v>
      </c>
      <c r="AP54" s="60" t="s">
        <v>83</v>
      </c>
      <c r="AQ54" s="285"/>
      <c r="AR54" s="286"/>
      <c r="AS54" s="286"/>
      <c r="AT54" s="286" t="s">
        <v>138</v>
      </c>
      <c r="AU54" s="60" t="s">
        <v>83</v>
      </c>
      <c r="AV54" s="27"/>
      <c r="AW54" s="18"/>
      <c r="AX54" s="18"/>
      <c r="AY54" s="18"/>
      <c r="AZ54" s="18"/>
      <c r="BA54" s="18"/>
      <c r="BB54" s="18"/>
      <c r="BC54" s="18"/>
      <c r="BD54" s="18"/>
      <c r="BE54" s="18"/>
      <c r="BF54" s="19"/>
      <c r="BG54" s="19"/>
      <c r="BH54" s="19"/>
      <c r="BI54" s="19"/>
      <c r="BJ54" s="19"/>
      <c r="BK54" s="18"/>
      <c r="BL54" s="18"/>
      <c r="BM54" s="18"/>
      <c r="BN54" s="18"/>
      <c r="BO54" s="20"/>
      <c r="BP54" s="17"/>
    </row>
    <row r="55" spans="1:72" ht="17.25" customHeight="1" outlineLevel="1">
      <c r="A55" s="17"/>
      <c r="B55" s="287"/>
      <c r="C55" s="152" t="s">
        <v>100</v>
      </c>
      <c r="D55" s="288" t="s">
        <v>99</v>
      </c>
      <c r="E55" s="289"/>
      <c r="F55" s="289"/>
      <c r="G55" s="290"/>
      <c r="H55" s="291" t="s">
        <v>141</v>
      </c>
      <c r="I55" s="292"/>
      <c r="J55" s="292"/>
      <c r="K55" s="292"/>
      <c r="L55" s="60" t="s">
        <v>83</v>
      </c>
      <c r="M55" s="293" t="s">
        <v>140</v>
      </c>
      <c r="N55" s="294"/>
      <c r="O55" s="294"/>
      <c r="P55" s="294"/>
      <c r="Q55" s="60" t="s">
        <v>83</v>
      </c>
      <c r="R55" s="291" t="s">
        <v>134</v>
      </c>
      <c r="S55" s="292"/>
      <c r="T55" s="292"/>
      <c r="U55" s="292"/>
      <c r="V55" s="295"/>
      <c r="W55" s="291" t="s">
        <v>138</v>
      </c>
      <c r="X55" s="292"/>
      <c r="Y55" s="292"/>
      <c r="Z55" s="292" t="s">
        <v>139</v>
      </c>
      <c r="AA55" s="60" t="s">
        <v>83</v>
      </c>
      <c r="AB55" s="296" t="s">
        <v>141</v>
      </c>
      <c r="AC55" s="297"/>
      <c r="AD55" s="297"/>
      <c r="AE55" s="297"/>
      <c r="AF55" s="60" t="s">
        <v>83</v>
      </c>
      <c r="AG55" s="291" t="s">
        <v>138</v>
      </c>
      <c r="AH55" s="292"/>
      <c r="AI55" s="292"/>
      <c r="AJ55" s="292"/>
      <c r="AK55" s="60" t="s">
        <v>83</v>
      </c>
      <c r="AL55" s="291" t="s">
        <v>134</v>
      </c>
      <c r="AM55" s="292"/>
      <c r="AN55" s="292"/>
      <c r="AO55" s="292"/>
      <c r="AP55" s="295"/>
      <c r="AQ55" s="298" t="s">
        <v>138</v>
      </c>
      <c r="AR55" s="299"/>
      <c r="AS55" s="299"/>
      <c r="AT55" s="299" t="s">
        <v>139</v>
      </c>
      <c r="AU55" s="60" t="s">
        <v>83</v>
      </c>
      <c r="AV55" s="27"/>
      <c r="AW55" s="18"/>
      <c r="AX55" s="18"/>
      <c r="AY55" s="18"/>
      <c r="AZ55" s="18"/>
      <c r="BA55" s="18"/>
      <c r="BB55" s="18"/>
      <c r="BC55" s="18"/>
      <c r="BD55" s="18"/>
      <c r="BE55" s="18"/>
      <c r="BF55" s="19"/>
      <c r="BG55" s="19"/>
      <c r="BH55" s="19"/>
      <c r="BI55" s="19"/>
      <c r="BJ55" s="19"/>
      <c r="BK55" s="18"/>
      <c r="BL55" s="18"/>
      <c r="BM55" s="18"/>
      <c r="BN55" s="18"/>
      <c r="BO55" s="20"/>
      <c r="BP55" s="17"/>
    </row>
    <row r="56" spans="1:72" ht="17.25" customHeight="1" outlineLevel="1">
      <c r="A56" s="17"/>
      <c r="B56" s="287"/>
      <c r="C56" s="152" t="s">
        <v>33</v>
      </c>
      <c r="D56" s="288" t="s">
        <v>97</v>
      </c>
      <c r="E56" s="289"/>
      <c r="F56" s="289"/>
      <c r="G56" s="290"/>
      <c r="H56" s="291" t="s">
        <v>137</v>
      </c>
      <c r="I56" s="292"/>
      <c r="J56" s="292"/>
      <c r="K56" s="292"/>
      <c r="L56" s="60" t="s">
        <v>83</v>
      </c>
      <c r="M56" s="293" t="s">
        <v>139</v>
      </c>
      <c r="N56" s="294" t="s">
        <v>138</v>
      </c>
      <c r="O56" s="294"/>
      <c r="P56" s="294"/>
      <c r="Q56" s="60" t="s">
        <v>83</v>
      </c>
      <c r="R56" s="291" t="s">
        <v>139</v>
      </c>
      <c r="S56" s="292"/>
      <c r="T56" s="292"/>
      <c r="U56" s="292" t="s">
        <v>140</v>
      </c>
      <c r="V56" s="60" t="s">
        <v>83</v>
      </c>
      <c r="W56" s="291"/>
      <c r="X56" s="292"/>
      <c r="Y56" s="292"/>
      <c r="Z56" s="292"/>
      <c r="AA56" s="295" t="s">
        <v>138</v>
      </c>
      <c r="AB56" s="296" t="s">
        <v>137</v>
      </c>
      <c r="AC56" s="297"/>
      <c r="AD56" s="297"/>
      <c r="AE56" s="297"/>
      <c r="AF56" s="60" t="s">
        <v>83</v>
      </c>
      <c r="AG56" s="291"/>
      <c r="AH56" s="292" t="s">
        <v>138</v>
      </c>
      <c r="AI56" s="292"/>
      <c r="AJ56" s="292"/>
      <c r="AK56" s="60" t="s">
        <v>83</v>
      </c>
      <c r="AL56" s="291" t="s">
        <v>139</v>
      </c>
      <c r="AM56" s="292"/>
      <c r="AN56" s="292"/>
      <c r="AO56" s="292"/>
      <c r="AP56" s="60" t="s">
        <v>83</v>
      </c>
      <c r="AQ56" s="298"/>
      <c r="AR56" s="299" t="s">
        <v>138</v>
      </c>
      <c r="AS56" s="299"/>
      <c r="AT56" s="299"/>
      <c r="AU56" s="300" t="s">
        <v>138</v>
      </c>
      <c r="AV56" s="24"/>
      <c r="AW56" s="21"/>
      <c r="AX56" s="21"/>
      <c r="AY56" s="21"/>
      <c r="AZ56" s="21"/>
      <c r="BA56" s="21"/>
      <c r="BB56" s="21"/>
      <c r="BC56" s="21"/>
      <c r="BD56" s="21"/>
      <c r="BE56" s="21"/>
      <c r="BF56" s="22"/>
      <c r="BG56" s="22"/>
      <c r="BH56" s="22"/>
      <c r="BI56" s="22"/>
      <c r="BJ56" s="22"/>
      <c r="BK56" s="21"/>
      <c r="BL56" s="21"/>
      <c r="BM56" s="21"/>
      <c r="BN56" s="21"/>
      <c r="BO56" s="23"/>
      <c r="BP56" s="17"/>
      <c r="BT56" s="87" t="s">
        <v>168</v>
      </c>
    </row>
    <row r="57" spans="1:72" ht="17.25" customHeight="1" outlineLevel="1">
      <c r="A57" s="17"/>
      <c r="B57" s="287"/>
      <c r="C57" s="152" t="s">
        <v>21</v>
      </c>
      <c r="D57" s="288" t="s">
        <v>101</v>
      </c>
      <c r="E57" s="289"/>
      <c r="F57" s="289"/>
      <c r="G57" s="290"/>
      <c r="H57" s="291"/>
      <c r="I57" s="292"/>
      <c r="J57" s="60" t="s">
        <v>148</v>
      </c>
      <c r="K57" s="292"/>
      <c r="L57" s="60" t="s">
        <v>83</v>
      </c>
      <c r="M57" s="293"/>
      <c r="N57" s="294"/>
      <c r="O57" s="60" t="s">
        <v>83</v>
      </c>
      <c r="P57" s="294"/>
      <c r="Q57" s="295" t="s">
        <v>140</v>
      </c>
      <c r="R57" s="291"/>
      <c r="S57" s="292" t="s">
        <v>145</v>
      </c>
      <c r="T57" s="60" t="s">
        <v>148</v>
      </c>
      <c r="U57" s="292"/>
      <c r="V57" s="295" t="s">
        <v>144</v>
      </c>
      <c r="W57" s="291"/>
      <c r="X57" s="292"/>
      <c r="Y57" s="60" t="s">
        <v>148</v>
      </c>
      <c r="Z57" s="292"/>
      <c r="AA57" s="295" t="s">
        <v>144</v>
      </c>
      <c r="AB57" s="296"/>
      <c r="AC57" s="297" t="s">
        <v>145</v>
      </c>
      <c r="AD57" s="297" t="s">
        <v>141</v>
      </c>
      <c r="AE57" s="297"/>
      <c r="AF57" s="60" t="s">
        <v>152</v>
      </c>
      <c r="AG57" s="291"/>
      <c r="AH57" s="292"/>
      <c r="AI57" s="60" t="s">
        <v>83</v>
      </c>
      <c r="AJ57" s="292"/>
      <c r="AK57" s="295" t="s">
        <v>139</v>
      </c>
      <c r="AL57" s="291"/>
      <c r="AM57" s="292"/>
      <c r="AN57" s="292"/>
      <c r="AO57" s="292" t="s">
        <v>144</v>
      </c>
      <c r="AP57" s="60" t="s">
        <v>83</v>
      </c>
      <c r="AQ57" s="298"/>
      <c r="AR57" s="299"/>
      <c r="AS57" s="60" t="s">
        <v>83</v>
      </c>
      <c r="AT57" s="299" t="s">
        <v>138</v>
      </c>
      <c r="AU57" s="300" t="s">
        <v>140</v>
      </c>
      <c r="AV57" s="24"/>
      <c r="AW57" s="21"/>
      <c r="AX57" s="21"/>
      <c r="AY57" s="21"/>
      <c r="AZ57" s="21"/>
      <c r="BA57" s="21"/>
      <c r="BB57" s="21"/>
      <c r="BC57" s="21"/>
      <c r="BD57" s="21"/>
      <c r="BE57" s="21"/>
      <c r="BF57" s="22"/>
      <c r="BG57" s="22"/>
      <c r="BH57" s="22"/>
      <c r="BI57" s="22"/>
      <c r="BJ57" s="22"/>
      <c r="BK57" s="21"/>
      <c r="BL57" s="21"/>
      <c r="BM57" s="21"/>
      <c r="BN57" s="21"/>
      <c r="BO57" s="23"/>
      <c r="BP57" s="17"/>
    </row>
    <row r="58" spans="1:72" ht="17.25" customHeight="1" outlineLevel="1">
      <c r="A58" s="17"/>
      <c r="B58" s="287"/>
      <c r="C58" s="152" t="s">
        <v>22</v>
      </c>
      <c r="D58" s="288" t="s">
        <v>102</v>
      </c>
      <c r="E58" s="289"/>
      <c r="F58" s="289"/>
      <c r="G58" s="290"/>
      <c r="H58" s="291"/>
      <c r="I58" s="292"/>
      <c r="J58" s="292"/>
      <c r="K58" s="292" t="s">
        <v>138</v>
      </c>
      <c r="L58" s="60" t="s">
        <v>83</v>
      </c>
      <c r="M58" s="291" t="s">
        <v>138</v>
      </c>
      <c r="N58" s="294"/>
      <c r="O58" s="294"/>
      <c r="P58" s="294"/>
      <c r="Q58" s="60" t="s">
        <v>83</v>
      </c>
      <c r="R58" s="291"/>
      <c r="S58" s="292"/>
      <c r="T58" s="292"/>
      <c r="U58" s="292"/>
      <c r="V58" s="60" t="s">
        <v>83</v>
      </c>
      <c r="W58" s="291"/>
      <c r="X58" s="292"/>
      <c r="Y58" s="292" t="s">
        <v>145</v>
      </c>
      <c r="Z58" s="292"/>
      <c r="AA58" s="60" t="s">
        <v>83</v>
      </c>
      <c r="AB58" s="296"/>
      <c r="AC58" s="297"/>
      <c r="AD58" s="297"/>
      <c r="AE58" s="297" t="s">
        <v>138</v>
      </c>
      <c r="AF58" s="60" t="s">
        <v>83</v>
      </c>
      <c r="AG58" s="291"/>
      <c r="AH58" s="292"/>
      <c r="AI58" s="60" t="s">
        <v>149</v>
      </c>
      <c r="AJ58" s="292"/>
      <c r="AK58" s="295"/>
      <c r="AL58" s="291"/>
      <c r="AM58" s="292" t="s">
        <v>134</v>
      </c>
      <c r="AN58" s="292"/>
      <c r="AO58" s="292"/>
      <c r="AP58" s="295" t="s">
        <v>140</v>
      </c>
      <c r="AQ58" s="298"/>
      <c r="AR58" s="299"/>
      <c r="AS58" s="60" t="s">
        <v>149</v>
      </c>
      <c r="AT58" s="299"/>
      <c r="AU58" s="301"/>
      <c r="AV58" s="24"/>
      <c r="AW58" s="21"/>
      <c r="AX58" s="21"/>
      <c r="AY58" s="21"/>
      <c r="AZ58" s="21"/>
      <c r="BA58" s="21"/>
      <c r="BB58" s="21"/>
      <c r="BC58" s="21"/>
      <c r="BD58" s="21"/>
      <c r="BE58" s="21"/>
      <c r="BF58" s="22"/>
      <c r="BG58" s="22"/>
      <c r="BH58" s="22"/>
      <c r="BI58" s="22"/>
      <c r="BJ58" s="22"/>
      <c r="BK58" s="21"/>
      <c r="BL58" s="21"/>
      <c r="BM58" s="21"/>
      <c r="BN58" s="21"/>
      <c r="BO58" s="23"/>
      <c r="BP58" s="17"/>
    </row>
    <row r="59" spans="1:72" ht="17.25" customHeight="1" outlineLevel="1">
      <c r="A59" s="17"/>
      <c r="B59" s="287"/>
      <c r="C59" s="152" t="s">
        <v>23</v>
      </c>
      <c r="D59" s="288" t="s">
        <v>104</v>
      </c>
      <c r="E59" s="289"/>
      <c r="F59" s="289"/>
      <c r="G59" s="290"/>
      <c r="H59" s="59" t="s">
        <v>83</v>
      </c>
      <c r="I59" s="292"/>
      <c r="J59" s="292"/>
      <c r="K59" s="292"/>
      <c r="L59" s="295"/>
      <c r="M59" s="59" t="s">
        <v>83</v>
      </c>
      <c r="N59" s="294"/>
      <c r="O59" s="294"/>
      <c r="P59" s="294"/>
      <c r="Q59" s="302"/>
      <c r="R59" s="59" t="s">
        <v>83</v>
      </c>
      <c r="S59" s="292"/>
      <c r="T59" s="292"/>
      <c r="U59" s="292"/>
      <c r="V59" s="295"/>
      <c r="W59" s="59" t="s">
        <v>83</v>
      </c>
      <c r="X59" s="292"/>
      <c r="Y59" s="292"/>
      <c r="Z59" s="292"/>
      <c r="AA59" s="295"/>
      <c r="AB59" s="59" t="s">
        <v>83</v>
      </c>
      <c r="AC59" s="297"/>
      <c r="AD59" s="297"/>
      <c r="AE59" s="297"/>
      <c r="AF59" s="303"/>
      <c r="AG59" s="59" t="s">
        <v>83</v>
      </c>
      <c r="AH59" s="292"/>
      <c r="AI59" s="292"/>
      <c r="AJ59" s="292"/>
      <c r="AK59" s="295"/>
      <c r="AL59" s="59" t="s">
        <v>83</v>
      </c>
      <c r="AM59" s="292"/>
      <c r="AN59" s="292"/>
      <c r="AO59" s="292"/>
      <c r="AP59" s="295"/>
      <c r="AQ59" s="59" t="s">
        <v>83</v>
      </c>
      <c r="AR59" s="299"/>
      <c r="AS59" s="299"/>
      <c r="AT59" s="299"/>
      <c r="AU59" s="301"/>
      <c r="AV59" s="24"/>
      <c r="AW59" s="21"/>
      <c r="AX59" s="21"/>
      <c r="AY59" s="21"/>
      <c r="AZ59" s="21"/>
      <c r="BA59" s="21"/>
      <c r="BB59" s="21"/>
      <c r="BC59" s="21"/>
      <c r="BD59" s="21"/>
      <c r="BE59" s="21"/>
      <c r="BF59" s="22"/>
      <c r="BG59" s="22"/>
      <c r="BH59" s="22"/>
      <c r="BI59" s="22"/>
      <c r="BJ59" s="22"/>
      <c r="BK59" s="21"/>
      <c r="BL59" s="21"/>
      <c r="BM59" s="21"/>
      <c r="BN59" s="21"/>
      <c r="BO59" s="23"/>
      <c r="BP59" s="17"/>
    </row>
    <row r="60" spans="1:72" ht="21" customHeight="1">
      <c r="A60" s="8"/>
      <c r="B60" s="287"/>
      <c r="C60" s="152" t="s">
        <v>24</v>
      </c>
      <c r="D60" s="288" t="s">
        <v>103</v>
      </c>
      <c r="E60" s="289"/>
      <c r="F60" s="289"/>
      <c r="G60" s="290"/>
      <c r="H60" s="59" t="s">
        <v>83</v>
      </c>
      <c r="I60" s="292"/>
      <c r="J60" s="292" t="s">
        <v>139</v>
      </c>
      <c r="K60" s="292" t="s">
        <v>141</v>
      </c>
      <c r="L60" s="295"/>
      <c r="M60" s="59" t="s">
        <v>83</v>
      </c>
      <c r="N60" s="294"/>
      <c r="O60" s="294"/>
      <c r="P60" s="294" t="s">
        <v>150</v>
      </c>
      <c r="Q60" s="302"/>
      <c r="R60" s="59" t="s">
        <v>83</v>
      </c>
      <c r="S60" s="292"/>
      <c r="T60" s="292"/>
      <c r="U60" s="292" t="s">
        <v>138</v>
      </c>
      <c r="V60" s="295"/>
      <c r="W60" s="59" t="s">
        <v>83</v>
      </c>
      <c r="X60" s="292"/>
      <c r="Y60" s="292"/>
      <c r="Z60" s="292" t="s">
        <v>151</v>
      </c>
      <c r="AA60" s="295"/>
      <c r="AB60" s="59" t="s">
        <v>83</v>
      </c>
      <c r="AC60" s="297"/>
      <c r="AD60" s="297"/>
      <c r="AE60" s="297" t="s">
        <v>138</v>
      </c>
      <c r="AF60" s="295"/>
      <c r="AG60" s="59" t="s">
        <v>83</v>
      </c>
      <c r="AH60" s="292"/>
      <c r="AI60" s="292" t="s">
        <v>139</v>
      </c>
      <c r="AJ60" s="292" t="s">
        <v>150</v>
      </c>
      <c r="AK60" s="295"/>
      <c r="AL60" s="59" t="s">
        <v>83</v>
      </c>
      <c r="AM60" s="292"/>
      <c r="AN60" s="292"/>
      <c r="AO60" s="292" t="s">
        <v>138</v>
      </c>
      <c r="AP60" s="295"/>
      <c r="AQ60" s="59" t="s">
        <v>83</v>
      </c>
      <c r="AR60" s="299"/>
      <c r="AS60" s="299" t="s">
        <v>139</v>
      </c>
      <c r="AT60" s="299" t="s">
        <v>151</v>
      </c>
      <c r="AU60" s="301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8"/>
    </row>
    <row r="61" spans="1:72" s="508" customFormat="1" ht="21" customHeight="1">
      <c r="A61" s="8"/>
      <c r="B61" s="287"/>
      <c r="C61" s="152" t="s">
        <v>207</v>
      </c>
      <c r="D61" s="288" t="s">
        <v>208</v>
      </c>
      <c r="E61" s="307"/>
      <c r="F61" s="307"/>
      <c r="G61" s="290"/>
      <c r="H61" s="59" t="s">
        <v>83</v>
      </c>
      <c r="I61" s="496" t="s">
        <v>134</v>
      </c>
      <c r="J61" s="517" t="s">
        <v>149</v>
      </c>
      <c r="K61" s="496" t="s">
        <v>141</v>
      </c>
      <c r="L61" s="518"/>
      <c r="M61" s="495" t="s">
        <v>140</v>
      </c>
      <c r="N61" s="496" t="s">
        <v>138</v>
      </c>
      <c r="O61" s="60" t="s">
        <v>83</v>
      </c>
      <c r="P61" s="496" t="s">
        <v>138</v>
      </c>
      <c r="Q61" s="76" t="s">
        <v>83</v>
      </c>
      <c r="R61" s="495" t="s">
        <v>134</v>
      </c>
      <c r="S61" s="496" t="s">
        <v>134</v>
      </c>
      <c r="T61" s="60" t="s">
        <v>83</v>
      </c>
      <c r="U61" s="496" t="s">
        <v>138</v>
      </c>
      <c r="V61" s="60" t="s">
        <v>152</v>
      </c>
      <c r="W61" s="59" t="s">
        <v>83</v>
      </c>
      <c r="X61" s="517"/>
      <c r="Y61" s="60" t="s">
        <v>148</v>
      </c>
      <c r="Z61" s="517" t="s">
        <v>136</v>
      </c>
      <c r="AA61" s="518" t="s">
        <v>144</v>
      </c>
      <c r="AB61" s="519" t="s">
        <v>138</v>
      </c>
      <c r="AC61" s="517"/>
      <c r="AD61" s="497" t="s">
        <v>148</v>
      </c>
      <c r="AE61" s="517" t="s">
        <v>138</v>
      </c>
      <c r="AF61" s="60" t="s">
        <v>83</v>
      </c>
      <c r="AG61" s="59" t="s">
        <v>147</v>
      </c>
      <c r="AH61" s="517" t="s">
        <v>138</v>
      </c>
      <c r="AI61" s="60" t="s">
        <v>83</v>
      </c>
      <c r="AJ61" s="517"/>
      <c r="AK61" s="518"/>
      <c r="AL61" s="59" t="s">
        <v>83</v>
      </c>
      <c r="AM61" s="517" t="s">
        <v>134</v>
      </c>
      <c r="AN61" s="60" t="s">
        <v>83</v>
      </c>
      <c r="AO61" s="517" t="s">
        <v>138</v>
      </c>
      <c r="AP61" s="518" t="s">
        <v>140</v>
      </c>
      <c r="AQ61" s="519" t="s">
        <v>138</v>
      </c>
      <c r="AR61" s="517"/>
      <c r="AS61" s="60" t="s">
        <v>83</v>
      </c>
      <c r="AT61" s="517" t="s">
        <v>138</v>
      </c>
      <c r="AU61" s="60" t="s">
        <v>83</v>
      </c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8"/>
    </row>
    <row r="62" spans="1:72" s="508" customFormat="1" ht="21" customHeight="1">
      <c r="A62" s="8"/>
      <c r="B62" s="287"/>
      <c r="C62" s="152" t="s">
        <v>209</v>
      </c>
      <c r="D62" s="288" t="s">
        <v>210</v>
      </c>
      <c r="E62" s="307"/>
      <c r="F62" s="307"/>
      <c r="G62" s="290"/>
      <c r="H62" s="495" t="s">
        <v>138</v>
      </c>
      <c r="I62" s="517"/>
      <c r="J62" s="517" t="s">
        <v>148</v>
      </c>
      <c r="K62" s="496" t="s">
        <v>138</v>
      </c>
      <c r="L62" s="60" t="s">
        <v>83</v>
      </c>
      <c r="M62" s="495" t="s">
        <v>213</v>
      </c>
      <c r="N62" s="496"/>
      <c r="O62" s="60" t="s">
        <v>83</v>
      </c>
      <c r="P62" s="496" t="s">
        <v>150</v>
      </c>
      <c r="Q62" s="76" t="s">
        <v>140</v>
      </c>
      <c r="R62" s="59" t="s">
        <v>83</v>
      </c>
      <c r="S62" s="496"/>
      <c r="T62" s="517" t="s">
        <v>148</v>
      </c>
      <c r="U62" s="496" t="s">
        <v>138</v>
      </c>
      <c r="V62" s="518"/>
      <c r="W62" s="495" t="s">
        <v>138</v>
      </c>
      <c r="X62" s="517"/>
      <c r="Y62" s="60" t="s">
        <v>83</v>
      </c>
      <c r="Z62" s="517" t="s">
        <v>151</v>
      </c>
      <c r="AA62" s="60" t="s">
        <v>83</v>
      </c>
      <c r="AB62" s="59" t="s">
        <v>83</v>
      </c>
      <c r="AC62" s="517"/>
      <c r="AD62" s="60" t="s">
        <v>83</v>
      </c>
      <c r="AE62" s="517" t="s">
        <v>138</v>
      </c>
      <c r="AF62" s="518" t="s">
        <v>144</v>
      </c>
      <c r="AG62" s="519" t="s">
        <v>138</v>
      </c>
      <c r="AH62" s="517"/>
      <c r="AI62" s="60" t="s">
        <v>83</v>
      </c>
      <c r="AJ62" s="517" t="s">
        <v>138</v>
      </c>
      <c r="AK62" s="60" t="s">
        <v>83</v>
      </c>
      <c r="AL62" s="519" t="s">
        <v>134</v>
      </c>
      <c r="AM62" s="517" t="s">
        <v>145</v>
      </c>
      <c r="AN62" s="60" t="s">
        <v>83</v>
      </c>
      <c r="AO62" s="517" t="s">
        <v>140</v>
      </c>
      <c r="AP62" s="60" t="s">
        <v>83</v>
      </c>
      <c r="AQ62" s="59" t="s">
        <v>83</v>
      </c>
      <c r="AR62" s="517" t="s">
        <v>138</v>
      </c>
      <c r="AS62" s="60" t="s">
        <v>83</v>
      </c>
      <c r="AT62" s="517" t="s">
        <v>151</v>
      </c>
      <c r="AU62" s="518" t="s">
        <v>140</v>
      </c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8"/>
    </row>
    <row r="63" spans="1:72" ht="21" customHeight="1">
      <c r="A63" s="8"/>
      <c r="B63" s="304"/>
      <c r="C63" s="305" t="s">
        <v>177</v>
      </c>
      <c r="D63" s="306" t="s">
        <v>211</v>
      </c>
      <c r="E63" s="307"/>
      <c r="F63" s="307"/>
      <c r="G63" s="290"/>
      <c r="H63" s="495"/>
      <c r="I63" s="496"/>
      <c r="J63" s="496"/>
      <c r="K63" s="496" t="s">
        <v>138</v>
      </c>
      <c r="L63" s="60" t="s">
        <v>212</v>
      </c>
      <c r="M63" s="495"/>
      <c r="N63" s="496"/>
      <c r="O63" s="496"/>
      <c r="P63" s="496" t="s">
        <v>144</v>
      </c>
      <c r="Q63" s="60" t="s">
        <v>212</v>
      </c>
      <c r="R63" s="495"/>
      <c r="S63" s="496"/>
      <c r="T63" s="517"/>
      <c r="U63" s="496" t="s">
        <v>144</v>
      </c>
      <c r="V63" s="60" t="s">
        <v>212</v>
      </c>
      <c r="W63" s="495"/>
      <c r="X63" s="517"/>
      <c r="Y63" s="517"/>
      <c r="Z63" s="517" t="s">
        <v>138</v>
      </c>
      <c r="AA63" s="518" t="s">
        <v>138</v>
      </c>
      <c r="AB63" s="519"/>
      <c r="AC63" s="517"/>
      <c r="AD63" s="517"/>
      <c r="AE63" s="517" t="s">
        <v>138</v>
      </c>
      <c r="AF63" s="60" t="s">
        <v>212</v>
      </c>
      <c r="AG63" s="519"/>
      <c r="AH63" s="517"/>
      <c r="AI63" s="517"/>
      <c r="AJ63" s="517" t="s">
        <v>150</v>
      </c>
      <c r="AK63" s="60" t="s">
        <v>212</v>
      </c>
      <c r="AL63" s="519"/>
      <c r="AM63" s="517"/>
      <c r="AN63" s="517"/>
      <c r="AO63" s="517" t="s">
        <v>138</v>
      </c>
      <c r="AP63" s="60" t="s">
        <v>212</v>
      </c>
      <c r="AQ63" s="519"/>
      <c r="AR63" s="517"/>
      <c r="AS63" s="517"/>
      <c r="AT63" s="517" t="s">
        <v>138</v>
      </c>
      <c r="AU63" s="518" t="s">
        <v>138</v>
      </c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8"/>
    </row>
    <row r="64" spans="1:72" s="441" customFormat="1" ht="21" customHeight="1">
      <c r="A64" s="8"/>
      <c r="B64" s="447" t="s">
        <v>189</v>
      </c>
      <c r="C64" s="448" t="s">
        <v>190</v>
      </c>
      <c r="D64" s="472"/>
      <c r="E64" s="473"/>
      <c r="F64" s="473"/>
      <c r="G64" s="474"/>
      <c r="H64" s="498" t="s">
        <v>204</v>
      </c>
      <c r="I64" s="499"/>
      <c r="J64" s="500" t="s">
        <v>205</v>
      </c>
      <c r="K64" s="499"/>
      <c r="L64" s="483"/>
      <c r="M64" s="501"/>
      <c r="N64" s="500" t="s">
        <v>205</v>
      </c>
      <c r="O64" s="502"/>
      <c r="P64" s="503" t="s">
        <v>200</v>
      </c>
      <c r="Q64" s="504" t="s">
        <v>204</v>
      </c>
      <c r="R64" s="498" t="s">
        <v>204</v>
      </c>
      <c r="S64" s="499"/>
      <c r="T64" s="500" t="s">
        <v>205</v>
      </c>
      <c r="U64" s="499"/>
      <c r="V64" s="483"/>
      <c r="W64" s="501"/>
      <c r="X64" s="500" t="s">
        <v>205</v>
      </c>
      <c r="Y64" s="499"/>
      <c r="Z64" s="503" t="s">
        <v>200</v>
      </c>
      <c r="AA64" s="504" t="s">
        <v>204</v>
      </c>
      <c r="AB64" s="498" t="s">
        <v>204</v>
      </c>
      <c r="AC64" s="499"/>
      <c r="AD64" s="500" t="s">
        <v>205</v>
      </c>
      <c r="AE64" s="499"/>
      <c r="AF64" s="483"/>
      <c r="AG64" s="501"/>
      <c r="AH64" s="500" t="s">
        <v>205</v>
      </c>
      <c r="AI64" s="499"/>
      <c r="AJ64" s="503" t="s">
        <v>200</v>
      </c>
      <c r="AK64" s="504" t="s">
        <v>204</v>
      </c>
      <c r="AL64" s="498" t="s">
        <v>204</v>
      </c>
      <c r="AM64" s="499"/>
      <c r="AN64" s="500" t="s">
        <v>205</v>
      </c>
      <c r="AO64" s="499"/>
      <c r="AP64" s="505"/>
      <c r="AQ64" s="501"/>
      <c r="AR64" s="500" t="s">
        <v>205</v>
      </c>
      <c r="AS64" s="506"/>
      <c r="AT64" s="503" t="s">
        <v>200</v>
      </c>
      <c r="AU64" s="504" t="s">
        <v>204</v>
      </c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8"/>
    </row>
    <row r="65" spans="1:68" s="441" customFormat="1" ht="21" hidden="1" customHeight="1">
      <c r="A65" s="8"/>
      <c r="B65" s="447"/>
      <c r="C65" s="448" t="s">
        <v>197</v>
      </c>
      <c r="D65" s="478"/>
      <c r="E65" s="479"/>
      <c r="F65" s="479"/>
      <c r="G65" s="480"/>
      <c r="H65" s="466"/>
      <c r="I65" s="467"/>
      <c r="J65" s="467"/>
      <c r="K65" s="467"/>
      <c r="L65" s="443"/>
      <c r="M65" s="466"/>
      <c r="N65" s="468"/>
      <c r="O65" s="468"/>
      <c r="P65" s="468"/>
      <c r="Q65" s="443"/>
      <c r="R65" s="466"/>
      <c r="S65" s="467"/>
      <c r="T65" s="467"/>
      <c r="U65" s="467"/>
      <c r="V65" s="443"/>
      <c r="W65" s="466"/>
      <c r="X65" s="467"/>
      <c r="Y65" s="467"/>
      <c r="Z65" s="467"/>
      <c r="AA65" s="443"/>
      <c r="AB65" s="466"/>
      <c r="AC65" s="469"/>
      <c r="AD65" s="469"/>
      <c r="AE65" s="469"/>
      <c r="AF65" s="443"/>
      <c r="AG65" s="466"/>
      <c r="AH65" s="467"/>
      <c r="AI65" s="467"/>
      <c r="AJ65" s="467"/>
      <c r="AK65" s="443"/>
      <c r="AL65" s="466"/>
      <c r="AM65" s="467"/>
      <c r="AN65" s="467"/>
      <c r="AO65" s="467"/>
      <c r="AP65" s="470"/>
      <c r="AQ65" s="466"/>
      <c r="AR65" s="471"/>
      <c r="AS65" s="471"/>
      <c r="AT65" s="471"/>
      <c r="AU65" s="443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8"/>
    </row>
    <row r="66" spans="1:68" s="441" customFormat="1" ht="21" customHeight="1">
      <c r="A66" s="8"/>
      <c r="B66" s="447"/>
      <c r="C66" s="448" t="s">
        <v>203</v>
      </c>
      <c r="D66" s="478"/>
      <c r="E66" s="479"/>
      <c r="F66" s="479"/>
      <c r="G66" s="480"/>
      <c r="H66" s="466"/>
      <c r="I66" s="491" t="s">
        <v>205</v>
      </c>
      <c r="J66" s="467"/>
      <c r="K66" s="492" t="s">
        <v>200</v>
      </c>
      <c r="L66" s="493" t="s">
        <v>204</v>
      </c>
      <c r="M66" s="490" t="s">
        <v>204</v>
      </c>
      <c r="N66" s="468"/>
      <c r="O66" s="491" t="s">
        <v>205</v>
      </c>
      <c r="P66" s="467"/>
      <c r="Q66" s="443"/>
      <c r="R66" s="466"/>
      <c r="S66" s="491" t="s">
        <v>205</v>
      </c>
      <c r="T66" s="467"/>
      <c r="U66" s="492" t="s">
        <v>200</v>
      </c>
      <c r="V66" s="494" t="s">
        <v>204</v>
      </c>
      <c r="W66" s="490" t="s">
        <v>204</v>
      </c>
      <c r="X66" s="467"/>
      <c r="Y66" s="491" t="s">
        <v>205</v>
      </c>
      <c r="Z66" s="467"/>
      <c r="AA66" s="443"/>
      <c r="AB66" s="466"/>
      <c r="AC66" s="491" t="s">
        <v>205</v>
      </c>
      <c r="AD66" s="469"/>
      <c r="AE66" s="492" t="s">
        <v>200</v>
      </c>
      <c r="AF66" s="494" t="s">
        <v>204</v>
      </c>
      <c r="AG66" s="490" t="s">
        <v>204</v>
      </c>
      <c r="AH66" s="467"/>
      <c r="AI66" s="491" t="s">
        <v>205</v>
      </c>
      <c r="AJ66" s="467"/>
      <c r="AK66" s="443"/>
      <c r="AL66" s="466"/>
      <c r="AM66" s="491" t="s">
        <v>205</v>
      </c>
      <c r="AN66" s="467"/>
      <c r="AO66" s="492" t="s">
        <v>200</v>
      </c>
      <c r="AP66" s="494" t="s">
        <v>204</v>
      </c>
      <c r="AQ66" s="490" t="s">
        <v>204</v>
      </c>
      <c r="AR66" s="471"/>
      <c r="AS66" s="471"/>
      <c r="AT66" s="467"/>
      <c r="AU66" s="443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8"/>
    </row>
    <row r="67" spans="1:68" s="441" customFormat="1" ht="21" hidden="1" customHeight="1">
      <c r="A67" s="8"/>
      <c r="B67" s="447"/>
      <c r="C67" s="448" t="s">
        <v>198</v>
      </c>
      <c r="D67" s="475"/>
      <c r="E67" s="476"/>
      <c r="F67" s="476"/>
      <c r="G67" s="477"/>
      <c r="H67" s="450"/>
      <c r="I67" s="451"/>
      <c r="J67" s="451"/>
      <c r="K67" s="451"/>
      <c r="L67" s="449"/>
      <c r="M67" s="452"/>
      <c r="N67" s="453"/>
      <c r="O67" s="453"/>
      <c r="P67" s="453"/>
      <c r="Q67" s="449"/>
      <c r="R67" s="450"/>
      <c r="S67" s="451"/>
      <c r="T67" s="451"/>
      <c r="U67" s="451"/>
      <c r="V67" s="449"/>
      <c r="W67" s="452"/>
      <c r="X67" s="454"/>
      <c r="Y67" s="454"/>
      <c r="Z67" s="454"/>
      <c r="AA67" s="449"/>
      <c r="AB67" s="452"/>
      <c r="AC67" s="455"/>
      <c r="AD67" s="455"/>
      <c r="AE67" s="455"/>
      <c r="AF67" s="449"/>
      <c r="AG67" s="452"/>
      <c r="AH67" s="454"/>
      <c r="AI67" s="454"/>
      <c r="AJ67" s="454"/>
      <c r="AK67" s="449"/>
      <c r="AL67" s="450"/>
      <c r="AM67" s="451"/>
      <c r="AN67" s="451"/>
      <c r="AO67" s="451"/>
      <c r="AP67" s="456"/>
      <c r="AQ67" s="450"/>
      <c r="AR67" s="457"/>
      <c r="AS67" s="457"/>
      <c r="AT67" s="457"/>
      <c r="AU67" s="443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8"/>
    </row>
    <row r="68" spans="1:68" s="52" customFormat="1" ht="21" customHeight="1">
      <c r="A68" s="8"/>
      <c r="B68" s="308"/>
      <c r="C68" s="309" t="s">
        <v>124</v>
      </c>
      <c r="D68" s="310"/>
      <c r="E68" s="311"/>
      <c r="F68" s="311"/>
      <c r="G68" s="312"/>
      <c r="H68" s="313" t="str">
        <f>VLOOKUP(H98,'ASU Roster'!$B$3:$C$200,2,TRUE)</f>
        <v>Poels</v>
      </c>
      <c r="I68" s="314"/>
      <c r="J68" s="314"/>
      <c r="K68" s="315"/>
      <c r="L68" s="316"/>
      <c r="M68" s="313" t="str">
        <f>VLOOKUP(M98,'ASU Roster'!$B$3:$C$600,2,TRUE)</f>
        <v>Wardill</v>
      </c>
      <c r="N68" s="314"/>
      <c r="O68" s="314"/>
      <c r="P68" s="314"/>
      <c r="Q68" s="316"/>
      <c r="R68" s="313" t="str">
        <f>VLOOKUP(R98,'ASU Roster'!$B$3:$C$600,2,TRUE)</f>
        <v>Brandt</v>
      </c>
      <c r="S68" s="314"/>
      <c r="T68" s="317"/>
      <c r="U68" s="315"/>
      <c r="V68" s="318"/>
      <c r="W68" s="313" t="str">
        <f>VLOOKUP(W98,'ASU Roster'!$B$3:$C$54,2,TRUE)</f>
        <v>DGW</v>
      </c>
      <c r="X68" s="314"/>
      <c r="Y68" s="314"/>
      <c r="Z68" s="315"/>
      <c r="AA68" s="316"/>
      <c r="AB68" s="313" t="str">
        <f>VLOOKUP(AB98,'ASU Roster'!$B$3:$C$54,2,TRUE)</f>
        <v>Abbas</v>
      </c>
      <c r="AC68" s="314"/>
      <c r="AD68" s="314"/>
      <c r="AE68" s="314"/>
      <c r="AF68" s="319"/>
      <c r="AG68" s="313" t="str">
        <f>VLOOKUP(AG98,'ASU Roster'!$B$3:$C$54,2,TRUE)</f>
        <v>Lin</v>
      </c>
      <c r="AH68" s="314"/>
      <c r="AI68" s="314"/>
      <c r="AJ68" s="314"/>
      <c r="AK68" s="316"/>
      <c r="AL68" s="313" t="str">
        <f>VLOOKUP(AL98,'ASU Roster'!$B$3:$C$54,2,TRUE)</f>
        <v>Koo</v>
      </c>
      <c r="AM68" s="314"/>
      <c r="AN68" s="314"/>
      <c r="AO68" s="315"/>
      <c r="AP68" s="319"/>
      <c r="AQ68" s="320" t="str">
        <f>VLOOKUP(AQ98,'ASU Roster'!$B$3:$C$54,2,TRUE)</f>
        <v>Chao</v>
      </c>
      <c r="AR68" s="321"/>
      <c r="AS68" s="321"/>
      <c r="AT68" s="321"/>
      <c r="AU68" s="321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8"/>
    </row>
    <row r="69" spans="1:68" s="52" customFormat="1" ht="21" customHeight="1">
      <c r="A69" s="95"/>
      <c r="B69" s="322"/>
      <c r="C69" s="323" t="s">
        <v>125</v>
      </c>
      <c r="D69" s="310"/>
      <c r="E69" s="311"/>
      <c r="F69" s="311"/>
      <c r="G69" s="324"/>
      <c r="H69" s="313" t="str">
        <f>VLOOKUP(H98,'ASU Roster'!$B$3:$D$200,3,TRUE)</f>
        <v>Kohli</v>
      </c>
      <c r="I69" s="314"/>
      <c r="J69" s="314"/>
      <c r="K69" s="314"/>
      <c r="L69" s="313"/>
      <c r="M69" s="313" t="str">
        <f>VLOOKUP(M98,'ASU Roster'!$B$3:$D$200,3,TRUE)</f>
        <v>Ma</v>
      </c>
      <c r="N69" s="314"/>
      <c r="O69" s="314"/>
      <c r="P69" s="314"/>
      <c r="Q69" s="313"/>
      <c r="R69" s="313" t="str">
        <f>VLOOKUP(R98,'ASU Roster'!$B$3:$D$200,3,TRUE)</f>
        <v>Kohli</v>
      </c>
      <c r="S69" s="314"/>
      <c r="T69" s="317"/>
      <c r="U69" s="315"/>
      <c r="V69" s="313"/>
      <c r="W69" s="313" t="str">
        <f>VLOOKUP(W98,'ASU Roster'!$B$3:$D$54,3,TRUE)</f>
        <v>Bidwell</v>
      </c>
      <c r="X69" s="314"/>
      <c r="Y69" s="314"/>
      <c r="Z69" s="315"/>
      <c r="AA69" s="313"/>
      <c r="AB69" s="313" t="str">
        <f>VLOOKUP(AB98,'ASU Roster'!$B$3:$D$54,3,TRUE)</f>
        <v>Ma</v>
      </c>
      <c r="AC69" s="314"/>
      <c r="AD69" s="314"/>
      <c r="AE69" s="315"/>
      <c r="AF69" s="313"/>
      <c r="AG69" s="313" t="str">
        <f>VLOOKUP(AG98,'ASU Roster'!$B$3:$D$54,3,TRUE)</f>
        <v>Sellayah</v>
      </c>
      <c r="AH69" s="314"/>
      <c r="AI69" s="314"/>
      <c r="AJ69" s="315"/>
      <c r="AK69" s="313"/>
      <c r="AL69" s="313" t="str">
        <f>VLOOKUP(AL98,'ASU Roster'!$B$3:$D$54,3,TRUE)</f>
        <v>Theodore</v>
      </c>
      <c r="AM69" s="314"/>
      <c r="AN69" s="314"/>
      <c r="AO69" s="315"/>
      <c r="AP69" s="313"/>
      <c r="AQ69" s="313" t="str">
        <f>VLOOKUP(AQ98,'ASU Roster'!$B$3:$D$54,3,TRUE)</f>
        <v>Cattanach</v>
      </c>
      <c r="AR69" s="314"/>
      <c r="AS69" s="314"/>
      <c r="AT69" s="314"/>
      <c r="AU69" s="314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8"/>
    </row>
    <row r="70" spans="1:68" s="52" customFormat="1" ht="21" customHeight="1">
      <c r="A70" s="8"/>
      <c r="B70" s="325"/>
      <c r="C70" s="326" t="s">
        <v>127</v>
      </c>
      <c r="D70" s="327"/>
      <c r="E70" s="311"/>
      <c r="F70" s="311"/>
      <c r="G70" s="328"/>
      <c r="H70" s="329" t="s">
        <v>138</v>
      </c>
      <c r="I70" s="329" t="s">
        <v>138</v>
      </c>
      <c r="J70" s="329" t="s">
        <v>138</v>
      </c>
      <c r="K70" s="329" t="s">
        <v>138</v>
      </c>
      <c r="L70" s="329" t="s">
        <v>138</v>
      </c>
      <c r="M70" s="329" t="s">
        <v>138</v>
      </c>
      <c r="N70" s="329" t="s">
        <v>138</v>
      </c>
      <c r="O70" s="329" t="s">
        <v>138</v>
      </c>
      <c r="P70" s="329" t="s">
        <v>138</v>
      </c>
      <c r="Q70" s="329" t="s">
        <v>138</v>
      </c>
      <c r="R70" s="329" t="s">
        <v>138</v>
      </c>
      <c r="S70" s="329" t="s">
        <v>138</v>
      </c>
      <c r="T70" s="329" t="s">
        <v>138</v>
      </c>
      <c r="U70" s="329" t="s">
        <v>138</v>
      </c>
      <c r="V70" s="329" t="s">
        <v>138</v>
      </c>
      <c r="W70" s="329" t="s">
        <v>138</v>
      </c>
      <c r="X70" s="329" t="s">
        <v>138</v>
      </c>
      <c r="Y70" s="329" t="s">
        <v>138</v>
      </c>
      <c r="Z70" s="330" t="s">
        <v>135</v>
      </c>
      <c r="AA70" s="329" t="s">
        <v>138</v>
      </c>
      <c r="AB70" s="329" t="s">
        <v>138</v>
      </c>
      <c r="AC70" s="329" t="s">
        <v>138</v>
      </c>
      <c r="AD70" s="329" t="s">
        <v>138</v>
      </c>
      <c r="AE70" s="329" t="s">
        <v>138</v>
      </c>
      <c r="AF70" s="329" t="s">
        <v>138</v>
      </c>
      <c r="AG70" s="329" t="s">
        <v>138</v>
      </c>
      <c r="AH70" s="329" t="s">
        <v>138</v>
      </c>
      <c r="AI70" s="329" t="s">
        <v>138</v>
      </c>
      <c r="AJ70" s="329" t="s">
        <v>138</v>
      </c>
      <c r="AK70" s="329" t="s">
        <v>138</v>
      </c>
      <c r="AL70" s="329" t="s">
        <v>138</v>
      </c>
      <c r="AM70" s="329" t="s">
        <v>138</v>
      </c>
      <c r="AN70" s="329" t="s">
        <v>138</v>
      </c>
      <c r="AO70" s="330" t="s">
        <v>134</v>
      </c>
      <c r="AP70" s="329" t="s">
        <v>138</v>
      </c>
      <c r="AQ70" s="329" t="s">
        <v>138</v>
      </c>
      <c r="AR70" s="329" t="s">
        <v>138</v>
      </c>
      <c r="AS70" s="329" t="s">
        <v>138</v>
      </c>
      <c r="AT70" s="329" t="s">
        <v>135</v>
      </c>
      <c r="AU70" s="329" t="s">
        <v>138</v>
      </c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8"/>
    </row>
    <row r="71" spans="1:68" ht="17.25" customHeight="1" outlineLevel="1">
      <c r="A71" s="17"/>
      <c r="B71" s="133">
        <v>4</v>
      </c>
      <c r="C71" s="134" t="s">
        <v>110</v>
      </c>
      <c r="D71" s="83"/>
      <c r="E71" s="135"/>
      <c r="F71" s="135"/>
      <c r="G71" s="135"/>
      <c r="H71" s="170"/>
      <c r="I71" s="167"/>
      <c r="J71" s="168"/>
      <c r="K71" s="168"/>
      <c r="L71" s="169"/>
      <c r="M71" s="166"/>
      <c r="N71" s="170"/>
      <c r="O71" s="170"/>
      <c r="P71" s="170"/>
      <c r="Q71" s="169"/>
      <c r="R71" s="166"/>
      <c r="S71" s="170"/>
      <c r="T71" s="170"/>
      <c r="U71" s="170"/>
      <c r="V71" s="169"/>
      <c r="W71" s="166"/>
      <c r="X71" s="170"/>
      <c r="Y71" s="170"/>
      <c r="Z71" s="170"/>
      <c r="AA71" s="169"/>
      <c r="AB71" s="166"/>
      <c r="AC71" s="170"/>
      <c r="AD71" s="170"/>
      <c r="AE71" s="170"/>
      <c r="AF71" s="169"/>
      <c r="AG71" s="166"/>
      <c r="AH71" s="170"/>
      <c r="AI71" s="170"/>
      <c r="AJ71" s="170"/>
      <c r="AK71" s="169"/>
      <c r="AL71" s="166"/>
      <c r="AM71" s="170"/>
      <c r="AN71" s="170"/>
      <c r="AO71" s="170"/>
      <c r="AP71" s="169"/>
      <c r="AQ71" s="166"/>
      <c r="AR71" s="170"/>
      <c r="AS71" s="170"/>
      <c r="AT71" s="170"/>
      <c r="AU71" s="169"/>
      <c r="AV71" s="27"/>
      <c r="AW71" s="18"/>
      <c r="AX71" s="18"/>
      <c r="AY71" s="18"/>
      <c r="AZ71" s="18"/>
      <c r="BA71" s="18"/>
      <c r="BB71" s="18"/>
      <c r="BC71" s="18"/>
      <c r="BD71" s="18"/>
      <c r="BE71" s="18"/>
      <c r="BF71" s="19"/>
      <c r="BG71" s="19"/>
      <c r="BH71" s="19"/>
      <c r="BI71" s="19"/>
      <c r="BJ71" s="19"/>
      <c r="BK71" s="18"/>
      <c r="BL71" s="18"/>
      <c r="BM71" s="18"/>
      <c r="BN71" s="18"/>
      <c r="BO71" s="20"/>
      <c r="BP71" s="17"/>
    </row>
    <row r="72" spans="1:68" ht="17.25" hidden="1" customHeight="1" outlineLevel="1" thickBot="1">
      <c r="A72" s="17"/>
      <c r="B72" s="140"/>
      <c r="C72" s="141" t="s">
        <v>57</v>
      </c>
      <c r="D72" s="331"/>
      <c r="E72" s="142"/>
      <c r="F72" s="142"/>
      <c r="G72" s="121"/>
      <c r="H72" s="332"/>
      <c r="I72" s="333"/>
      <c r="J72" s="334"/>
      <c r="K72" s="335"/>
      <c r="L72" s="50"/>
      <c r="M72" s="336"/>
      <c r="N72" s="337"/>
      <c r="O72" s="337"/>
      <c r="P72" s="338"/>
      <c r="Q72" s="339"/>
      <c r="R72" s="340"/>
      <c r="S72" s="334"/>
      <c r="T72" s="341"/>
      <c r="U72" s="335"/>
      <c r="V72" s="339"/>
      <c r="W72" s="340"/>
      <c r="X72" s="334"/>
      <c r="Y72" s="334"/>
      <c r="Z72" s="334"/>
      <c r="AA72" s="342"/>
      <c r="AB72" s="343"/>
      <c r="AC72" s="344"/>
      <c r="AD72" s="344"/>
      <c r="AE72" s="345"/>
      <c r="AF72" s="339"/>
      <c r="AG72" s="340"/>
      <c r="AH72" s="334"/>
      <c r="AI72" s="346"/>
      <c r="AJ72" s="334"/>
      <c r="AK72" s="347"/>
      <c r="AL72" s="340"/>
      <c r="AM72" s="334"/>
      <c r="AN72" s="334"/>
      <c r="AO72" s="335"/>
      <c r="AP72" s="339"/>
      <c r="AQ72" s="348"/>
      <c r="AR72" s="349"/>
      <c r="AS72" s="349"/>
      <c r="AT72" s="349"/>
      <c r="AU72" s="350"/>
      <c r="AV72" s="24"/>
      <c r="AW72" s="21"/>
      <c r="AX72" s="21"/>
      <c r="AY72" s="21"/>
      <c r="AZ72" s="21"/>
      <c r="BA72" s="21"/>
      <c r="BB72" s="21"/>
      <c r="BC72" s="21"/>
      <c r="BD72" s="21"/>
      <c r="BE72" s="21"/>
      <c r="BF72" s="22"/>
      <c r="BG72" s="22"/>
      <c r="BH72" s="22"/>
      <c r="BI72" s="22"/>
      <c r="BJ72" s="22"/>
      <c r="BK72" s="21"/>
      <c r="BL72" s="21"/>
      <c r="BM72" s="21"/>
      <c r="BN72" s="21"/>
      <c r="BO72" s="23"/>
      <c r="BP72" s="17"/>
    </row>
    <row r="73" spans="1:68" ht="17.25" hidden="1" customHeight="1" outlineLevel="1" thickBot="1">
      <c r="A73" s="17"/>
      <c r="B73" s="140"/>
      <c r="C73" s="141" t="s">
        <v>69</v>
      </c>
      <c r="D73" s="331"/>
      <c r="E73" s="142"/>
      <c r="F73" s="142"/>
      <c r="G73" s="121"/>
      <c r="H73" s="332"/>
      <c r="I73" s="333"/>
      <c r="J73" s="334"/>
      <c r="K73" s="334"/>
      <c r="L73" s="347"/>
      <c r="M73" s="336"/>
      <c r="N73" s="337"/>
      <c r="O73" s="337"/>
      <c r="P73" s="338"/>
      <c r="Q73" s="351"/>
      <c r="R73" s="340"/>
      <c r="S73" s="335"/>
      <c r="T73" s="352"/>
      <c r="U73" s="353"/>
      <c r="V73" s="351"/>
      <c r="W73" s="340"/>
      <c r="X73" s="334"/>
      <c r="Y73" s="334"/>
      <c r="Z73" s="334"/>
      <c r="AA73" s="347"/>
      <c r="AB73" s="343"/>
      <c r="AC73" s="344"/>
      <c r="AD73" s="344"/>
      <c r="AE73" s="345"/>
      <c r="AF73" s="354"/>
      <c r="AG73" s="340"/>
      <c r="AH73" s="335"/>
      <c r="AI73" s="116"/>
      <c r="AJ73" s="353"/>
      <c r="AK73" s="50"/>
      <c r="AL73" s="340"/>
      <c r="AM73" s="334"/>
      <c r="AN73" s="334"/>
      <c r="AO73" s="335"/>
      <c r="AP73" s="351"/>
      <c r="AQ73" s="348"/>
      <c r="AR73" s="349"/>
      <c r="AS73" s="349"/>
      <c r="AT73" s="355"/>
      <c r="AU73" s="356"/>
      <c r="AV73" s="24"/>
      <c r="AW73" s="21"/>
      <c r="AX73" s="21"/>
      <c r="AY73" s="21"/>
      <c r="AZ73" s="21"/>
      <c r="BA73" s="21"/>
      <c r="BB73" s="21"/>
      <c r="BC73" s="21"/>
      <c r="BD73" s="21"/>
      <c r="BE73" s="21"/>
      <c r="BF73" s="22"/>
      <c r="BG73" s="22"/>
      <c r="BH73" s="22"/>
      <c r="BI73" s="22"/>
      <c r="BJ73" s="22"/>
      <c r="BK73" s="21"/>
      <c r="BL73" s="21"/>
      <c r="BM73" s="21"/>
      <c r="BN73" s="21"/>
      <c r="BO73" s="23"/>
      <c r="BP73" s="17"/>
    </row>
    <row r="74" spans="1:68" ht="17.25" hidden="1" customHeight="1" outlineLevel="1" thickBot="1">
      <c r="A74" s="17"/>
      <c r="B74" s="140"/>
      <c r="C74" s="141" t="s">
        <v>66</v>
      </c>
      <c r="D74" s="331"/>
      <c r="E74" s="142"/>
      <c r="F74" s="142"/>
      <c r="G74" s="121"/>
      <c r="H74" s="332"/>
      <c r="I74" s="333"/>
      <c r="J74" s="334"/>
      <c r="K74" s="334"/>
      <c r="L74" s="347"/>
      <c r="M74" s="336"/>
      <c r="N74" s="337"/>
      <c r="O74" s="337"/>
      <c r="P74" s="338"/>
      <c r="Q74" s="50"/>
      <c r="R74" s="340"/>
      <c r="S74" s="335"/>
      <c r="T74" s="352"/>
      <c r="U74" s="353"/>
      <c r="V74" s="351"/>
      <c r="W74" s="340"/>
      <c r="X74" s="334"/>
      <c r="Y74" s="334"/>
      <c r="Z74" s="334"/>
      <c r="AA74" s="347"/>
      <c r="AB74" s="343"/>
      <c r="AC74" s="344"/>
      <c r="AD74" s="344"/>
      <c r="AE74" s="345"/>
      <c r="AF74" s="357"/>
      <c r="AG74" s="340"/>
      <c r="AH74" s="335"/>
      <c r="AI74" s="116"/>
      <c r="AJ74" s="358"/>
      <c r="AK74" s="347"/>
      <c r="AL74" s="340"/>
      <c r="AM74" s="334"/>
      <c r="AN74" s="334"/>
      <c r="AO74" s="335"/>
      <c r="AP74" s="351"/>
      <c r="AQ74" s="348"/>
      <c r="AR74" s="349"/>
      <c r="AS74" s="349"/>
      <c r="AT74" s="355"/>
      <c r="AU74" s="356"/>
      <c r="AV74" s="24"/>
      <c r="AW74" s="21"/>
      <c r="AX74" s="21"/>
      <c r="AY74" s="21"/>
      <c r="AZ74" s="21"/>
      <c r="BA74" s="21"/>
      <c r="BB74" s="21"/>
      <c r="BC74" s="21"/>
      <c r="BD74" s="21"/>
      <c r="BE74" s="21"/>
      <c r="BF74" s="22"/>
      <c r="BG74" s="22"/>
      <c r="BH74" s="22"/>
      <c r="BI74" s="22"/>
      <c r="BJ74" s="22"/>
      <c r="BK74" s="21"/>
      <c r="BL74" s="21"/>
      <c r="BM74" s="21"/>
      <c r="BN74" s="21"/>
      <c r="BO74" s="23"/>
      <c r="BP74" s="17"/>
    </row>
    <row r="75" spans="1:68" ht="17.25" hidden="1" customHeight="1" outlineLevel="1" thickBot="1">
      <c r="A75" s="17"/>
      <c r="B75" s="140"/>
      <c r="C75" s="141" t="s">
        <v>65</v>
      </c>
      <c r="D75" s="331"/>
      <c r="E75" s="142"/>
      <c r="F75" s="142"/>
      <c r="G75" s="121"/>
      <c r="H75" s="332"/>
      <c r="I75" s="333"/>
      <c r="J75" s="334"/>
      <c r="K75" s="334"/>
      <c r="L75" s="347"/>
      <c r="M75" s="336"/>
      <c r="N75" s="337"/>
      <c r="O75" s="337"/>
      <c r="P75" s="338"/>
      <c r="Q75" s="50"/>
      <c r="R75" s="340"/>
      <c r="S75" s="335"/>
      <c r="T75" s="352"/>
      <c r="U75" s="353"/>
      <c r="V75" s="351"/>
      <c r="W75" s="340"/>
      <c r="X75" s="334"/>
      <c r="Y75" s="334"/>
      <c r="Z75" s="334"/>
      <c r="AA75" s="347"/>
      <c r="AB75" s="343"/>
      <c r="AC75" s="344"/>
      <c r="AD75" s="344"/>
      <c r="AE75" s="345"/>
      <c r="AF75" s="357"/>
      <c r="AG75" s="340"/>
      <c r="AH75" s="335"/>
      <c r="AI75" s="116"/>
      <c r="AJ75" s="358"/>
      <c r="AK75" s="347"/>
      <c r="AL75" s="340"/>
      <c r="AM75" s="334"/>
      <c r="AN75" s="334"/>
      <c r="AO75" s="335"/>
      <c r="AP75" s="351"/>
      <c r="AQ75" s="348"/>
      <c r="AR75" s="349"/>
      <c r="AS75" s="349"/>
      <c r="AT75" s="355"/>
      <c r="AU75" s="356"/>
      <c r="AV75" s="24"/>
      <c r="AW75" s="21"/>
      <c r="AX75" s="21"/>
      <c r="AY75" s="21"/>
      <c r="AZ75" s="21"/>
      <c r="BA75" s="21"/>
      <c r="BB75" s="21"/>
      <c r="BC75" s="21"/>
      <c r="BD75" s="21"/>
      <c r="BE75" s="21"/>
      <c r="BF75" s="22"/>
      <c r="BG75" s="22"/>
      <c r="BH75" s="22"/>
      <c r="BI75" s="22"/>
      <c r="BJ75" s="22"/>
      <c r="BK75" s="21"/>
      <c r="BL75" s="21"/>
      <c r="BM75" s="21"/>
      <c r="BN75" s="21"/>
      <c r="BO75" s="23"/>
      <c r="BP75" s="17"/>
    </row>
    <row r="76" spans="1:68" ht="17.25" hidden="1" customHeight="1" outlineLevel="1" thickBot="1">
      <c r="A76" s="17"/>
      <c r="B76" s="140"/>
      <c r="C76" s="141" t="s">
        <v>68</v>
      </c>
      <c r="D76" s="331"/>
      <c r="E76" s="142"/>
      <c r="F76" s="142"/>
      <c r="G76" s="121"/>
      <c r="H76" s="332"/>
      <c r="I76" s="333"/>
      <c r="J76" s="334"/>
      <c r="K76" s="334"/>
      <c r="L76" s="347"/>
      <c r="M76" s="336"/>
      <c r="N76" s="337"/>
      <c r="O76" s="337"/>
      <c r="P76" s="338"/>
      <c r="Q76" s="351"/>
      <c r="R76" s="340"/>
      <c r="S76" s="335"/>
      <c r="T76" s="352"/>
      <c r="U76" s="353"/>
      <c r="V76" s="351"/>
      <c r="W76" s="340"/>
      <c r="X76" s="334"/>
      <c r="Y76" s="334"/>
      <c r="Z76" s="335"/>
      <c r="AA76" s="50"/>
      <c r="AB76" s="343"/>
      <c r="AC76" s="344"/>
      <c r="AD76" s="344"/>
      <c r="AE76" s="345"/>
      <c r="AF76" s="357"/>
      <c r="AG76" s="340"/>
      <c r="AH76" s="335"/>
      <c r="AI76" s="116"/>
      <c r="AJ76" s="358"/>
      <c r="AK76" s="347"/>
      <c r="AL76" s="340"/>
      <c r="AM76" s="334"/>
      <c r="AN76" s="334"/>
      <c r="AO76" s="335"/>
      <c r="AP76" s="351"/>
      <c r="AQ76" s="348"/>
      <c r="AR76" s="349"/>
      <c r="AS76" s="349"/>
      <c r="AT76" s="355"/>
      <c r="AU76" s="356"/>
      <c r="AV76" s="24"/>
      <c r="AW76" s="21"/>
      <c r="AX76" s="21"/>
      <c r="AY76" s="21"/>
      <c r="AZ76" s="21"/>
      <c r="BA76" s="21"/>
      <c r="BB76" s="21"/>
      <c r="BC76" s="21"/>
      <c r="BD76" s="21"/>
      <c r="BE76" s="21"/>
      <c r="BF76" s="22"/>
      <c r="BG76" s="22"/>
      <c r="BH76" s="22"/>
      <c r="BI76" s="22"/>
      <c r="BJ76" s="22"/>
      <c r="BK76" s="21"/>
      <c r="BL76" s="21"/>
      <c r="BM76" s="21"/>
      <c r="BN76" s="21"/>
      <c r="BO76" s="23"/>
      <c r="BP76" s="17"/>
    </row>
    <row r="77" spans="1:68" ht="17.25" hidden="1" customHeight="1" outlineLevel="1" thickBot="1">
      <c r="A77" s="17"/>
      <c r="B77" s="140"/>
      <c r="C77" s="141" t="s">
        <v>64</v>
      </c>
      <c r="D77" s="331"/>
      <c r="E77" s="142"/>
      <c r="F77" s="142"/>
      <c r="G77" s="121"/>
      <c r="H77" s="332"/>
      <c r="I77" s="333"/>
      <c r="J77" s="334"/>
      <c r="K77" s="334"/>
      <c r="L77" s="347"/>
      <c r="M77" s="336"/>
      <c r="N77" s="337"/>
      <c r="O77" s="337"/>
      <c r="P77" s="338"/>
      <c r="Q77" s="50"/>
      <c r="R77" s="340"/>
      <c r="S77" s="335"/>
      <c r="T77" s="352"/>
      <c r="U77" s="353"/>
      <c r="V77" s="351"/>
      <c r="W77" s="340"/>
      <c r="X77" s="334"/>
      <c r="Y77" s="334"/>
      <c r="Z77" s="334"/>
      <c r="AA77" s="347"/>
      <c r="AB77" s="343"/>
      <c r="AC77" s="344"/>
      <c r="AD77" s="344"/>
      <c r="AE77" s="345"/>
      <c r="AF77" s="357"/>
      <c r="AG77" s="340"/>
      <c r="AH77" s="335"/>
      <c r="AI77" s="116"/>
      <c r="AJ77" s="358"/>
      <c r="AK77" s="347"/>
      <c r="AL77" s="340"/>
      <c r="AM77" s="334"/>
      <c r="AN77" s="334"/>
      <c r="AO77" s="335"/>
      <c r="AP77" s="351"/>
      <c r="AQ77" s="348"/>
      <c r="AR77" s="349"/>
      <c r="AS77" s="349"/>
      <c r="AT77" s="355"/>
      <c r="AU77" s="356"/>
      <c r="AV77" s="24"/>
      <c r="AW77" s="21"/>
      <c r="AX77" s="21"/>
      <c r="AY77" s="21"/>
      <c r="AZ77" s="21"/>
      <c r="BA77" s="21"/>
      <c r="BB77" s="21"/>
      <c r="BC77" s="21"/>
      <c r="BD77" s="21"/>
      <c r="BE77" s="21"/>
      <c r="BF77" s="22"/>
      <c r="BG77" s="22"/>
      <c r="BH77" s="22"/>
      <c r="BI77" s="22"/>
      <c r="BJ77" s="22"/>
      <c r="BK77" s="21"/>
      <c r="BL77" s="21"/>
      <c r="BM77" s="21"/>
      <c r="BN77" s="21"/>
      <c r="BO77" s="23"/>
      <c r="BP77" s="17"/>
    </row>
    <row r="78" spans="1:68" ht="17.25" hidden="1" customHeight="1" outlineLevel="1" thickBot="1">
      <c r="A78" s="17"/>
      <c r="B78" s="140"/>
      <c r="C78" s="141" t="s">
        <v>63</v>
      </c>
      <c r="D78" s="331"/>
      <c r="E78" s="142"/>
      <c r="F78" s="142"/>
      <c r="G78" s="121"/>
      <c r="H78" s="332"/>
      <c r="I78" s="333"/>
      <c r="J78" s="334"/>
      <c r="K78" s="335"/>
      <c r="L78" s="50"/>
      <c r="M78" s="336"/>
      <c r="N78" s="337"/>
      <c r="O78" s="337"/>
      <c r="P78" s="338"/>
      <c r="Q78" s="351"/>
      <c r="R78" s="340"/>
      <c r="S78" s="335"/>
      <c r="T78" s="352"/>
      <c r="U78" s="353"/>
      <c r="V78" s="351"/>
      <c r="W78" s="340"/>
      <c r="X78" s="334"/>
      <c r="Y78" s="334"/>
      <c r="Z78" s="334"/>
      <c r="AA78" s="347"/>
      <c r="AB78" s="343"/>
      <c r="AC78" s="344"/>
      <c r="AD78" s="344"/>
      <c r="AE78" s="345"/>
      <c r="AF78" s="359"/>
      <c r="AG78" s="340"/>
      <c r="AH78" s="335"/>
      <c r="AI78" s="116"/>
      <c r="AJ78" s="358"/>
      <c r="AK78" s="347"/>
      <c r="AL78" s="340"/>
      <c r="AM78" s="334"/>
      <c r="AN78" s="334"/>
      <c r="AO78" s="335"/>
      <c r="AP78" s="351"/>
      <c r="AQ78" s="348"/>
      <c r="AR78" s="349"/>
      <c r="AS78" s="349"/>
      <c r="AT78" s="355"/>
      <c r="AU78" s="356"/>
      <c r="AV78" s="24"/>
      <c r="AW78" s="21"/>
      <c r="AX78" s="21"/>
      <c r="AY78" s="21"/>
      <c r="AZ78" s="21"/>
      <c r="BA78" s="21"/>
      <c r="BB78" s="21"/>
      <c r="BC78" s="21"/>
      <c r="BD78" s="21"/>
      <c r="BE78" s="21"/>
      <c r="BF78" s="22"/>
      <c r="BG78" s="22"/>
      <c r="BH78" s="22"/>
      <c r="BI78" s="22"/>
      <c r="BJ78" s="22"/>
      <c r="BK78" s="21"/>
      <c r="BL78" s="21"/>
      <c r="BM78" s="21"/>
      <c r="BN78" s="21"/>
      <c r="BO78" s="23"/>
      <c r="BP78" s="17"/>
    </row>
    <row r="79" spans="1:68" ht="17.25" hidden="1" customHeight="1" outlineLevel="1" thickBot="1">
      <c r="A79" s="17"/>
      <c r="B79" s="140"/>
      <c r="C79" s="141" t="s">
        <v>67</v>
      </c>
      <c r="D79" s="331"/>
      <c r="E79" s="142"/>
      <c r="F79" s="142"/>
      <c r="G79" s="121"/>
      <c r="H79" s="332"/>
      <c r="I79" s="333"/>
      <c r="J79" s="334"/>
      <c r="K79" s="334"/>
      <c r="L79" s="347"/>
      <c r="M79" s="336"/>
      <c r="N79" s="337"/>
      <c r="O79" s="337"/>
      <c r="P79" s="338"/>
      <c r="Q79" s="351"/>
      <c r="R79" s="340"/>
      <c r="S79" s="335"/>
      <c r="T79" s="352"/>
      <c r="U79" s="353"/>
      <c r="V79" s="50"/>
      <c r="W79" s="340"/>
      <c r="X79" s="334"/>
      <c r="Y79" s="334"/>
      <c r="Z79" s="334"/>
      <c r="AA79" s="347"/>
      <c r="AB79" s="343"/>
      <c r="AC79" s="344"/>
      <c r="AD79" s="344"/>
      <c r="AE79" s="345"/>
      <c r="AF79" s="50"/>
      <c r="AG79" s="340"/>
      <c r="AH79" s="335"/>
      <c r="AI79" s="116"/>
      <c r="AJ79" s="358"/>
      <c r="AK79" s="347"/>
      <c r="AL79" s="340"/>
      <c r="AM79" s="334"/>
      <c r="AN79" s="334"/>
      <c r="AO79" s="335"/>
      <c r="AP79" s="351"/>
      <c r="AQ79" s="348"/>
      <c r="AR79" s="349"/>
      <c r="AS79" s="349"/>
      <c r="AT79" s="355"/>
      <c r="AU79" s="356"/>
      <c r="AV79" s="24"/>
      <c r="AW79" s="21"/>
      <c r="AX79" s="21"/>
      <c r="AY79" s="21"/>
      <c r="AZ79" s="21"/>
      <c r="BA79" s="21"/>
      <c r="BB79" s="21"/>
      <c r="BC79" s="21"/>
      <c r="BD79" s="21"/>
      <c r="BE79" s="21"/>
      <c r="BF79" s="22"/>
      <c r="BG79" s="22"/>
      <c r="BH79" s="22"/>
      <c r="BI79" s="22"/>
      <c r="BJ79" s="22"/>
      <c r="BK79" s="21"/>
      <c r="BL79" s="21"/>
      <c r="BM79" s="21"/>
      <c r="BN79" s="21"/>
      <c r="BO79" s="23"/>
      <c r="BP79" s="17"/>
    </row>
    <row r="80" spans="1:68" ht="17.25" hidden="1" customHeight="1" outlineLevel="1" thickBot="1">
      <c r="A80" s="17"/>
      <c r="B80" s="140"/>
      <c r="C80" s="141" t="s">
        <v>61</v>
      </c>
      <c r="D80" s="331"/>
      <c r="E80" s="142"/>
      <c r="F80" s="142"/>
      <c r="G80" s="121"/>
      <c r="H80" s="332"/>
      <c r="I80" s="333"/>
      <c r="J80" s="334"/>
      <c r="K80" s="334"/>
      <c r="L80" s="347"/>
      <c r="M80" s="336"/>
      <c r="N80" s="337"/>
      <c r="O80" s="337"/>
      <c r="P80" s="338"/>
      <c r="Q80" s="351"/>
      <c r="R80" s="340"/>
      <c r="S80" s="335"/>
      <c r="T80" s="352"/>
      <c r="U80" s="353"/>
      <c r="V80" s="351"/>
      <c r="W80" s="340"/>
      <c r="X80" s="334"/>
      <c r="Y80" s="334"/>
      <c r="Z80" s="335"/>
      <c r="AA80" s="50"/>
      <c r="AB80" s="343"/>
      <c r="AC80" s="344"/>
      <c r="AD80" s="344"/>
      <c r="AE80" s="345"/>
      <c r="AF80" s="50"/>
      <c r="AG80" s="340"/>
      <c r="AH80" s="335"/>
      <c r="AI80" s="116"/>
      <c r="AJ80" s="358"/>
      <c r="AK80" s="347"/>
      <c r="AL80" s="340"/>
      <c r="AM80" s="334"/>
      <c r="AN80" s="334"/>
      <c r="AO80" s="335"/>
      <c r="AP80" s="351"/>
      <c r="AQ80" s="348"/>
      <c r="AR80" s="349"/>
      <c r="AS80" s="349"/>
      <c r="AT80" s="355"/>
      <c r="AU80" s="356"/>
      <c r="AV80" s="24"/>
      <c r="AW80" s="21"/>
      <c r="AX80" s="21"/>
      <c r="AY80" s="21"/>
      <c r="AZ80" s="21"/>
      <c r="BA80" s="21"/>
      <c r="BB80" s="21"/>
      <c r="BC80" s="21"/>
      <c r="BD80" s="21"/>
      <c r="BE80" s="21"/>
      <c r="BF80" s="22"/>
      <c r="BG80" s="22"/>
      <c r="BH80" s="22"/>
      <c r="BI80" s="22"/>
      <c r="BJ80" s="22"/>
      <c r="BK80" s="21"/>
      <c r="BL80" s="21"/>
      <c r="BM80" s="21"/>
      <c r="BN80" s="21"/>
      <c r="BO80" s="23"/>
      <c r="BP80" s="17"/>
    </row>
    <row r="81" spans="1:69" ht="17.25" hidden="1" customHeight="1" outlineLevel="1" thickBot="1">
      <c r="A81" s="17"/>
      <c r="B81" s="140"/>
      <c r="C81" s="141" t="s">
        <v>60</v>
      </c>
      <c r="D81" s="331"/>
      <c r="E81" s="142"/>
      <c r="F81" s="142"/>
      <c r="G81" s="121"/>
      <c r="H81" s="332"/>
      <c r="I81" s="333"/>
      <c r="J81" s="334"/>
      <c r="K81" s="334"/>
      <c r="L81" s="347"/>
      <c r="M81" s="336"/>
      <c r="N81" s="337"/>
      <c r="O81" s="337"/>
      <c r="P81" s="338"/>
      <c r="Q81" s="351"/>
      <c r="R81" s="340"/>
      <c r="S81" s="335"/>
      <c r="T81" s="352"/>
      <c r="U81" s="353"/>
      <c r="V81" s="351"/>
      <c r="W81" s="340"/>
      <c r="X81" s="334"/>
      <c r="Y81" s="334"/>
      <c r="Z81" s="334"/>
      <c r="AA81" s="347"/>
      <c r="AB81" s="343"/>
      <c r="AC81" s="344"/>
      <c r="AD81" s="344"/>
      <c r="AE81" s="345"/>
      <c r="AF81" s="351"/>
      <c r="AG81" s="340"/>
      <c r="AH81" s="335"/>
      <c r="AI81" s="116"/>
      <c r="AJ81" s="353"/>
      <c r="AK81" s="50"/>
      <c r="AL81" s="340"/>
      <c r="AM81" s="334"/>
      <c r="AN81" s="334"/>
      <c r="AO81" s="335"/>
      <c r="AP81" s="351"/>
      <c r="AQ81" s="348"/>
      <c r="AR81" s="349"/>
      <c r="AS81" s="349"/>
      <c r="AT81" s="355"/>
      <c r="AU81" s="356"/>
      <c r="AV81" s="24"/>
      <c r="AW81" s="21"/>
      <c r="AX81" s="21"/>
      <c r="AY81" s="21"/>
      <c r="AZ81" s="21"/>
      <c r="BA81" s="21"/>
      <c r="BB81" s="21"/>
      <c r="BC81" s="21"/>
      <c r="BD81" s="21"/>
      <c r="BE81" s="21"/>
      <c r="BF81" s="22"/>
      <c r="BG81" s="22"/>
      <c r="BH81" s="22"/>
      <c r="BI81" s="22"/>
      <c r="BJ81" s="22"/>
      <c r="BK81" s="21"/>
      <c r="BL81" s="21"/>
      <c r="BM81" s="21"/>
      <c r="BN81" s="21"/>
      <c r="BO81" s="23"/>
      <c r="BP81" s="17"/>
    </row>
    <row r="82" spans="1:69" ht="17.25" hidden="1" customHeight="1" outlineLevel="1" thickBot="1">
      <c r="A82" s="17"/>
      <c r="B82" s="140"/>
      <c r="C82" s="141" t="s">
        <v>59</v>
      </c>
      <c r="D82" s="331"/>
      <c r="E82" s="142"/>
      <c r="F82" s="142"/>
      <c r="G82" s="121"/>
      <c r="H82" s="360"/>
      <c r="I82" s="361"/>
      <c r="J82" s="362"/>
      <c r="K82" s="362"/>
      <c r="L82" s="363"/>
      <c r="M82" s="336"/>
      <c r="N82" s="337"/>
      <c r="O82" s="337"/>
      <c r="P82" s="337"/>
      <c r="Q82" s="364"/>
      <c r="R82" s="365"/>
      <c r="S82" s="366"/>
      <c r="T82" s="337"/>
      <c r="U82" s="367"/>
      <c r="V82" s="342"/>
      <c r="W82" s="365"/>
      <c r="X82" s="362"/>
      <c r="Y82" s="362"/>
      <c r="Z82" s="362"/>
      <c r="AA82" s="363"/>
      <c r="AB82" s="368"/>
      <c r="AC82" s="369"/>
      <c r="AD82" s="369"/>
      <c r="AE82" s="369"/>
      <c r="AF82" s="370"/>
      <c r="AG82" s="365"/>
      <c r="AH82" s="366"/>
      <c r="AI82" s="371"/>
      <c r="AJ82" s="367"/>
      <c r="AK82" s="347"/>
      <c r="AL82" s="365"/>
      <c r="AM82" s="362"/>
      <c r="AN82" s="362"/>
      <c r="AO82" s="362"/>
      <c r="AP82" s="347"/>
      <c r="AQ82" s="372"/>
      <c r="AR82" s="373"/>
      <c r="AS82" s="373"/>
      <c r="AT82" s="374"/>
      <c r="AU82" s="50"/>
      <c r="AV82" s="24"/>
      <c r="AW82" s="21"/>
      <c r="AX82" s="21"/>
      <c r="AY82" s="21"/>
      <c r="AZ82" s="21"/>
      <c r="BA82" s="21"/>
      <c r="BB82" s="21"/>
      <c r="BC82" s="21"/>
      <c r="BD82" s="21"/>
      <c r="BE82" s="21"/>
      <c r="BF82" s="22"/>
      <c r="BG82" s="22"/>
      <c r="BH82" s="22"/>
      <c r="BI82" s="22"/>
      <c r="BJ82" s="22"/>
      <c r="BK82" s="21"/>
      <c r="BL82" s="21"/>
      <c r="BM82" s="21"/>
      <c r="BN82" s="21"/>
      <c r="BO82" s="23"/>
      <c r="BP82" s="17"/>
    </row>
    <row r="83" spans="1:69" ht="17.25" hidden="1" customHeight="1" outlineLevel="1" thickBot="1">
      <c r="A83" s="17"/>
      <c r="B83" s="140"/>
      <c r="C83" s="141" t="s">
        <v>62</v>
      </c>
      <c r="D83" s="331"/>
      <c r="E83" s="142"/>
      <c r="F83" s="142"/>
      <c r="G83" s="121"/>
      <c r="H83" s="360"/>
      <c r="I83" s="361"/>
      <c r="J83" s="375"/>
      <c r="K83" s="366"/>
      <c r="L83" s="351"/>
      <c r="M83" s="336"/>
      <c r="N83" s="337"/>
      <c r="O83" s="337"/>
      <c r="P83" s="337"/>
      <c r="Q83" s="364"/>
      <c r="R83" s="340"/>
      <c r="S83" s="335"/>
      <c r="T83" s="352"/>
      <c r="U83" s="358"/>
      <c r="V83" s="342"/>
      <c r="W83" s="365"/>
      <c r="X83" s="375"/>
      <c r="Y83" s="362"/>
      <c r="Z83" s="366"/>
      <c r="AA83" s="351"/>
      <c r="AB83" s="368"/>
      <c r="AC83" s="369"/>
      <c r="AD83" s="369"/>
      <c r="AE83" s="369"/>
      <c r="AF83" s="376"/>
      <c r="AG83" s="365"/>
      <c r="AH83" s="366"/>
      <c r="AI83" s="116"/>
      <c r="AJ83" s="377"/>
      <c r="AK83" s="351"/>
      <c r="AL83" s="365"/>
      <c r="AM83" s="362"/>
      <c r="AN83" s="375"/>
      <c r="AO83" s="366"/>
      <c r="AP83" s="50"/>
      <c r="AQ83" s="372"/>
      <c r="AR83" s="373"/>
      <c r="AS83" s="373"/>
      <c r="AT83" s="374"/>
      <c r="AU83" s="351"/>
      <c r="AV83" s="24"/>
      <c r="AW83" s="21"/>
      <c r="AX83" s="21"/>
      <c r="AY83" s="21"/>
      <c r="AZ83" s="21"/>
      <c r="BA83" s="21"/>
      <c r="BB83" s="21"/>
      <c r="BC83" s="21"/>
      <c r="BD83" s="21"/>
      <c r="BE83" s="21"/>
      <c r="BF83" s="22"/>
      <c r="BG83" s="22"/>
      <c r="BH83" s="22"/>
      <c r="BI83" s="22"/>
      <c r="BJ83" s="22"/>
      <c r="BK83" s="21"/>
      <c r="BL83" s="21"/>
      <c r="BM83" s="21"/>
      <c r="BN83" s="21"/>
      <c r="BO83" s="23"/>
      <c r="BP83" s="17"/>
    </row>
    <row r="84" spans="1:69" ht="17.25" hidden="1" customHeight="1" outlineLevel="1" thickBot="1">
      <c r="A84" s="17"/>
      <c r="B84" s="140"/>
      <c r="C84" s="141" t="s">
        <v>58</v>
      </c>
      <c r="D84" s="331"/>
      <c r="E84" s="142"/>
      <c r="F84" s="142"/>
      <c r="G84" s="121"/>
      <c r="H84" s="360"/>
      <c r="I84" s="361"/>
      <c r="J84" s="375"/>
      <c r="K84" s="366"/>
      <c r="L84" s="50"/>
      <c r="M84" s="336"/>
      <c r="N84" s="337"/>
      <c r="O84" s="337"/>
      <c r="P84" s="337"/>
      <c r="Q84" s="364"/>
      <c r="R84" s="340"/>
      <c r="S84" s="335"/>
      <c r="T84" s="352"/>
      <c r="U84" s="358"/>
      <c r="V84" s="342"/>
      <c r="W84" s="365"/>
      <c r="X84" s="375"/>
      <c r="Y84" s="362"/>
      <c r="Z84" s="366"/>
      <c r="AA84" s="351"/>
      <c r="AB84" s="368"/>
      <c r="AC84" s="369"/>
      <c r="AD84" s="369"/>
      <c r="AE84" s="378"/>
      <c r="AF84" s="50"/>
      <c r="AG84" s="365"/>
      <c r="AH84" s="366"/>
      <c r="AI84" s="379"/>
      <c r="AJ84" s="377"/>
      <c r="AK84" s="351"/>
      <c r="AL84" s="365"/>
      <c r="AM84" s="362"/>
      <c r="AN84" s="375"/>
      <c r="AO84" s="362"/>
      <c r="AP84" s="342"/>
      <c r="AQ84" s="372"/>
      <c r="AR84" s="373"/>
      <c r="AS84" s="373"/>
      <c r="AT84" s="374"/>
      <c r="AU84" s="351"/>
      <c r="AV84" s="24"/>
      <c r="AW84" s="21"/>
      <c r="AX84" s="21"/>
      <c r="AY84" s="21"/>
      <c r="AZ84" s="21"/>
      <c r="BA84" s="21"/>
      <c r="BB84" s="21"/>
      <c r="BC84" s="21"/>
      <c r="BD84" s="21"/>
      <c r="BE84" s="21"/>
      <c r="BF84" s="22"/>
      <c r="BG84" s="22"/>
      <c r="BH84" s="22"/>
      <c r="BI84" s="22"/>
      <c r="BJ84" s="22"/>
      <c r="BK84" s="21"/>
      <c r="BL84" s="21"/>
      <c r="BM84" s="21"/>
      <c r="BN84" s="21"/>
      <c r="BO84" s="23"/>
      <c r="BP84" s="17"/>
    </row>
    <row r="85" spans="1:69" ht="28.5" hidden="1" customHeight="1" outlineLevel="1" thickBot="1">
      <c r="A85" s="17"/>
      <c r="B85" s="133">
        <v>5</v>
      </c>
      <c r="C85" s="134" t="s">
        <v>105</v>
      </c>
      <c r="D85" s="83"/>
      <c r="E85" s="135"/>
      <c r="F85" s="135"/>
      <c r="G85" s="135"/>
      <c r="H85" s="170"/>
      <c r="I85" s="167"/>
      <c r="J85" s="168"/>
      <c r="K85" s="168"/>
      <c r="L85" s="169"/>
      <c r="M85" s="166"/>
      <c r="N85" s="170"/>
      <c r="O85" s="170"/>
      <c r="P85" s="170"/>
      <c r="Q85" s="169"/>
      <c r="R85" s="166"/>
      <c r="S85" s="170"/>
      <c r="T85" s="170"/>
      <c r="U85" s="170"/>
      <c r="V85" s="169"/>
      <c r="W85" s="166"/>
      <c r="X85" s="170"/>
      <c r="Y85" s="170"/>
      <c r="Z85" s="170"/>
      <c r="AA85" s="169"/>
      <c r="AB85" s="166"/>
      <c r="AC85" s="170"/>
      <c r="AD85" s="170"/>
      <c r="AE85" s="170"/>
      <c r="AF85" s="169"/>
      <c r="AG85" s="166"/>
      <c r="AH85" s="170"/>
      <c r="AI85" s="170"/>
      <c r="AJ85" s="170"/>
      <c r="AK85" s="169"/>
      <c r="AL85" s="166"/>
      <c r="AM85" s="170"/>
      <c r="AN85" s="170"/>
      <c r="AO85" s="170"/>
      <c r="AP85" s="169"/>
      <c r="AQ85" s="166"/>
      <c r="AR85" s="170"/>
      <c r="AS85" s="170"/>
      <c r="AT85" s="170"/>
      <c r="AU85" s="169"/>
      <c r="AV85" s="24"/>
      <c r="AW85" s="21"/>
      <c r="AX85" s="21"/>
      <c r="AY85" s="21"/>
      <c r="AZ85" s="21"/>
      <c r="BA85" s="21"/>
      <c r="BB85" s="21"/>
      <c r="BC85" s="21"/>
      <c r="BD85" s="21"/>
      <c r="BE85" s="21"/>
      <c r="BF85" s="22"/>
      <c r="BG85" s="22"/>
      <c r="BH85" s="22"/>
      <c r="BI85" s="22"/>
      <c r="BJ85" s="22"/>
      <c r="BK85" s="21"/>
      <c r="BL85" s="21"/>
      <c r="BM85" s="21"/>
      <c r="BN85" s="21"/>
      <c r="BO85" s="23"/>
      <c r="BP85" s="17"/>
    </row>
    <row r="86" spans="1:69" ht="17.25" hidden="1" customHeight="1" outlineLevel="1" thickBot="1">
      <c r="A86" s="17"/>
      <c r="B86" s="140"/>
      <c r="C86" s="141" t="s">
        <v>25</v>
      </c>
      <c r="D86" s="331" t="s">
        <v>26</v>
      </c>
      <c r="E86" s="142"/>
      <c r="F86" s="142"/>
      <c r="G86" s="121">
        <v>0</v>
      </c>
      <c r="H86" s="332"/>
      <c r="I86" s="333"/>
      <c r="J86" s="334"/>
      <c r="K86" s="334"/>
      <c r="L86" s="342"/>
      <c r="M86" s="380"/>
      <c r="N86" s="381"/>
      <c r="O86" s="381"/>
      <c r="P86" s="382"/>
      <c r="Q86" s="50"/>
      <c r="R86" s="340"/>
      <c r="S86" s="334"/>
      <c r="T86" s="341"/>
      <c r="U86" s="335"/>
      <c r="V86" s="50"/>
      <c r="W86" s="340"/>
      <c r="X86" s="334"/>
      <c r="Y86" s="334"/>
      <c r="Z86" s="334"/>
      <c r="AA86" s="342"/>
      <c r="AB86" s="383"/>
      <c r="AC86" s="384"/>
      <c r="AD86" s="384"/>
      <c r="AE86" s="385"/>
      <c r="AF86" s="50"/>
      <c r="AG86" s="340"/>
      <c r="AH86" s="334"/>
      <c r="AI86" s="341"/>
      <c r="AJ86" s="334"/>
      <c r="AK86" s="342"/>
      <c r="AL86" s="340"/>
      <c r="AM86" s="334"/>
      <c r="AN86" s="334"/>
      <c r="AO86" s="335"/>
      <c r="AP86" s="50"/>
      <c r="AQ86" s="386"/>
      <c r="AR86" s="387"/>
      <c r="AS86" s="387"/>
      <c r="AT86" s="387"/>
      <c r="AU86" s="388"/>
      <c r="AV86" s="24"/>
      <c r="AW86" s="21"/>
      <c r="AX86" s="21"/>
      <c r="AY86" s="21"/>
      <c r="AZ86" s="21"/>
      <c r="BA86" s="21"/>
      <c r="BB86" s="21"/>
      <c r="BC86" s="21"/>
      <c r="BD86" s="21"/>
      <c r="BE86" s="21"/>
      <c r="BF86" s="22"/>
      <c r="BG86" s="22"/>
      <c r="BH86" s="22"/>
      <c r="BI86" s="22"/>
      <c r="BJ86" s="22"/>
      <c r="BK86" s="21"/>
      <c r="BL86" s="21"/>
      <c r="BM86" s="21"/>
      <c r="BN86" s="21"/>
      <c r="BO86" s="23"/>
      <c r="BP86" s="17"/>
    </row>
    <row r="87" spans="1:69" ht="17.25" hidden="1" customHeight="1" outlineLevel="1" thickBot="1">
      <c r="A87" s="17"/>
      <c r="B87" s="140"/>
      <c r="C87" s="141"/>
      <c r="D87" s="331" t="s">
        <v>27</v>
      </c>
      <c r="E87" s="142"/>
      <c r="F87" s="142"/>
      <c r="G87" s="121">
        <v>0</v>
      </c>
      <c r="H87" s="360"/>
      <c r="I87" s="361"/>
      <c r="J87" s="362"/>
      <c r="K87" s="362"/>
      <c r="L87" s="363"/>
      <c r="M87" s="380"/>
      <c r="N87" s="381"/>
      <c r="O87" s="381"/>
      <c r="P87" s="381"/>
      <c r="Q87" s="389"/>
      <c r="R87" s="365"/>
      <c r="S87" s="366"/>
      <c r="T87" s="48"/>
      <c r="U87" s="367"/>
      <c r="V87" s="342"/>
      <c r="W87" s="365"/>
      <c r="X87" s="362"/>
      <c r="Y87" s="362"/>
      <c r="Z87" s="362"/>
      <c r="AA87" s="363"/>
      <c r="AB87" s="390"/>
      <c r="AC87" s="391"/>
      <c r="AD87" s="391"/>
      <c r="AE87" s="391"/>
      <c r="AF87" s="392"/>
      <c r="AG87" s="365"/>
      <c r="AH87" s="366"/>
      <c r="AI87" s="48"/>
      <c r="AJ87" s="367"/>
      <c r="AK87" s="363"/>
      <c r="AL87" s="365"/>
      <c r="AM87" s="362"/>
      <c r="AN87" s="362"/>
      <c r="AO87" s="362"/>
      <c r="AP87" s="342"/>
      <c r="AQ87" s="393"/>
      <c r="AR87" s="394"/>
      <c r="AS87" s="394"/>
      <c r="AT87" s="395"/>
      <c r="AU87" s="50"/>
      <c r="AV87" s="24"/>
      <c r="AW87" s="21"/>
      <c r="AX87" s="21"/>
      <c r="AY87" s="21"/>
      <c r="AZ87" s="21"/>
      <c r="BA87" s="21"/>
      <c r="BB87" s="21"/>
      <c r="BC87" s="21"/>
      <c r="BD87" s="21"/>
      <c r="BE87" s="21"/>
      <c r="BF87" s="22"/>
      <c r="BG87" s="22"/>
      <c r="BH87" s="22"/>
      <c r="BI87" s="22"/>
      <c r="BJ87" s="22"/>
      <c r="BK87" s="21"/>
      <c r="BL87" s="21"/>
      <c r="BM87" s="21"/>
      <c r="BN87" s="21"/>
      <c r="BO87" s="23"/>
      <c r="BP87" s="17"/>
    </row>
    <row r="88" spans="1:69" s="40" customFormat="1" ht="17.25" hidden="1" customHeight="1" outlineLevel="1" thickBot="1">
      <c r="A88" s="17"/>
      <c r="B88" s="140"/>
      <c r="C88" s="141"/>
      <c r="D88" s="331">
        <v>2</v>
      </c>
      <c r="E88" s="142"/>
      <c r="F88" s="142"/>
      <c r="G88" s="121"/>
      <c r="H88" s="360"/>
      <c r="I88" s="396"/>
      <c r="J88" s="352"/>
      <c r="K88" s="367"/>
      <c r="L88" s="49"/>
      <c r="M88" s="380"/>
      <c r="N88" s="381"/>
      <c r="O88" s="397"/>
      <c r="P88" s="381"/>
      <c r="Q88" s="389"/>
      <c r="R88" s="340"/>
      <c r="S88" s="335"/>
      <c r="T88" s="352"/>
      <c r="U88" s="358"/>
      <c r="V88" s="342"/>
      <c r="W88" s="398"/>
      <c r="X88" s="352"/>
      <c r="Y88" s="367"/>
      <c r="Z88" s="362"/>
      <c r="AA88" s="49"/>
      <c r="AB88" s="390"/>
      <c r="AC88" s="391"/>
      <c r="AD88" s="399"/>
      <c r="AE88" s="391"/>
      <c r="AF88" s="392"/>
      <c r="AG88" s="365"/>
      <c r="AH88" s="366"/>
      <c r="AI88" s="352"/>
      <c r="AJ88" s="367"/>
      <c r="AK88" s="49"/>
      <c r="AL88" s="365"/>
      <c r="AM88" s="366"/>
      <c r="AN88" s="352"/>
      <c r="AO88" s="367"/>
      <c r="AP88" s="342"/>
      <c r="AQ88" s="393"/>
      <c r="AR88" s="394"/>
      <c r="AS88" s="400"/>
      <c r="AT88" s="395"/>
      <c r="AU88" s="351"/>
      <c r="AV88" s="24"/>
      <c r="AW88" s="21"/>
      <c r="AX88" s="21"/>
      <c r="AY88" s="21"/>
      <c r="AZ88" s="21"/>
      <c r="BA88" s="21"/>
      <c r="BB88" s="21"/>
      <c r="BC88" s="21"/>
      <c r="BD88" s="21"/>
      <c r="BE88" s="21"/>
      <c r="BF88" s="22"/>
      <c r="BG88" s="22"/>
      <c r="BH88" s="22"/>
      <c r="BI88" s="22"/>
      <c r="BJ88" s="22"/>
      <c r="BK88" s="21"/>
      <c r="BL88" s="21"/>
      <c r="BM88" s="21"/>
      <c r="BN88" s="21"/>
      <c r="BO88" s="23"/>
      <c r="BP88" s="17"/>
    </row>
    <row r="89" spans="1:69" ht="17.25" hidden="1" customHeight="1" outlineLevel="1" thickBot="1">
      <c r="A89" s="17"/>
      <c r="B89" s="140"/>
      <c r="C89" s="141"/>
      <c r="D89" s="331" t="s">
        <v>28</v>
      </c>
      <c r="E89" s="142"/>
      <c r="F89" s="142"/>
      <c r="G89" s="121">
        <v>0</v>
      </c>
      <c r="H89" s="360"/>
      <c r="I89" s="396"/>
      <c r="J89" s="48"/>
      <c r="K89" s="367"/>
      <c r="L89" s="342"/>
      <c r="M89" s="380"/>
      <c r="N89" s="381"/>
      <c r="O89" s="397"/>
      <c r="P89" s="381"/>
      <c r="Q89" s="389"/>
      <c r="R89" s="340"/>
      <c r="S89" s="334"/>
      <c r="T89" s="334"/>
      <c r="U89" s="334"/>
      <c r="V89" s="401"/>
      <c r="W89" s="398"/>
      <c r="X89" s="48"/>
      <c r="Y89" s="367"/>
      <c r="Z89" s="362"/>
      <c r="AA89" s="342"/>
      <c r="AB89" s="390"/>
      <c r="AC89" s="391"/>
      <c r="AD89" s="399"/>
      <c r="AE89" s="391"/>
      <c r="AF89" s="402"/>
      <c r="AG89" s="365"/>
      <c r="AH89" s="362"/>
      <c r="AI89" s="362"/>
      <c r="AJ89" s="362"/>
      <c r="AK89" s="342"/>
      <c r="AL89" s="365"/>
      <c r="AM89" s="366"/>
      <c r="AN89" s="48"/>
      <c r="AO89" s="367"/>
      <c r="AP89" s="401"/>
      <c r="AQ89" s="393"/>
      <c r="AR89" s="394"/>
      <c r="AS89" s="400"/>
      <c r="AT89" s="394"/>
      <c r="AU89" s="403"/>
      <c r="AV89" s="24"/>
      <c r="AW89" s="21"/>
      <c r="AX89" s="21"/>
      <c r="AY89" s="21"/>
      <c r="AZ89" s="21"/>
      <c r="BA89" s="21"/>
      <c r="BB89" s="21"/>
      <c r="BC89" s="21"/>
      <c r="BD89" s="21"/>
      <c r="BE89" s="21"/>
      <c r="BF89" s="22"/>
      <c r="BG89" s="22"/>
      <c r="BH89" s="22"/>
      <c r="BI89" s="22"/>
      <c r="BJ89" s="22"/>
      <c r="BK89" s="21"/>
      <c r="BL89" s="21"/>
      <c r="BM89" s="21"/>
      <c r="BN89" s="21"/>
      <c r="BO89" s="23"/>
      <c r="BP89" s="17"/>
    </row>
    <row r="90" spans="1:69" ht="21" hidden="1" customHeight="1" thickBot="1">
      <c r="A90" s="8"/>
      <c r="B90" s="140"/>
      <c r="C90" s="141"/>
      <c r="D90" s="331" t="s">
        <v>29</v>
      </c>
      <c r="E90" s="142"/>
      <c r="F90" s="142"/>
      <c r="G90" s="121"/>
      <c r="H90" s="360"/>
      <c r="I90" s="361"/>
      <c r="J90" s="334"/>
      <c r="K90" s="362"/>
      <c r="L90" s="401"/>
      <c r="M90" s="380"/>
      <c r="N90" s="382"/>
      <c r="O90" s="48"/>
      <c r="P90" s="404"/>
      <c r="Q90" s="389"/>
      <c r="R90" s="340"/>
      <c r="S90" s="334"/>
      <c r="T90" s="334"/>
      <c r="U90" s="334"/>
      <c r="V90" s="401"/>
      <c r="W90" s="365"/>
      <c r="X90" s="334"/>
      <c r="Y90" s="362"/>
      <c r="Z90" s="362"/>
      <c r="AA90" s="401"/>
      <c r="AB90" s="390"/>
      <c r="AC90" s="405"/>
      <c r="AD90" s="48"/>
      <c r="AE90" s="406"/>
      <c r="AF90" s="402"/>
      <c r="AG90" s="365"/>
      <c r="AH90" s="362"/>
      <c r="AI90" s="362"/>
      <c r="AJ90" s="362"/>
      <c r="AK90" s="401"/>
      <c r="AL90" s="365"/>
      <c r="AM90" s="362"/>
      <c r="AN90" s="334"/>
      <c r="AO90" s="362"/>
      <c r="AP90" s="401"/>
      <c r="AQ90" s="393"/>
      <c r="AR90" s="395"/>
      <c r="AS90" s="48"/>
      <c r="AT90" s="407"/>
      <c r="AU90" s="403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8"/>
    </row>
    <row r="91" spans="1:69" ht="21" hidden="1" customHeight="1">
      <c r="A91" s="8"/>
      <c r="B91" s="30"/>
      <c r="C91" s="31"/>
      <c r="D91" s="31"/>
      <c r="E91" s="32"/>
      <c r="F91" s="32"/>
      <c r="G91" s="33"/>
      <c r="H91" s="34"/>
      <c r="I91" s="35"/>
      <c r="J91" s="25"/>
      <c r="K91" s="25"/>
      <c r="L91" s="25"/>
      <c r="M91" s="26"/>
      <c r="N91" s="26"/>
      <c r="O91" s="26"/>
      <c r="P91" s="26"/>
      <c r="Q91" s="26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8"/>
      <c r="AC91" s="28"/>
      <c r="AD91" s="28"/>
      <c r="AE91" s="28"/>
      <c r="AF91" s="28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36"/>
      <c r="AR91" s="36"/>
      <c r="AS91" s="36"/>
      <c r="AT91" s="36"/>
      <c r="AU91" s="36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</row>
    <row r="92" spans="1:69" ht="15.75" hidden="1" customHeight="1">
      <c r="H92" s="587"/>
      <c r="I92" s="587"/>
      <c r="J92" s="587"/>
      <c r="K92" s="587"/>
      <c r="L92" s="587"/>
      <c r="M92" s="587"/>
      <c r="N92" s="587"/>
      <c r="O92" s="587"/>
      <c r="P92" s="587"/>
      <c r="Q92" s="587"/>
      <c r="R92" s="587"/>
      <c r="S92" s="587"/>
      <c r="T92" s="587"/>
      <c r="U92" s="587"/>
      <c r="V92" s="587"/>
      <c r="W92" s="587"/>
      <c r="X92" s="587"/>
      <c r="Y92" s="587"/>
      <c r="Z92" s="587"/>
      <c r="AA92" s="587"/>
      <c r="AB92" s="587"/>
      <c r="AC92" s="587"/>
      <c r="AD92" s="587"/>
      <c r="AE92" s="587"/>
      <c r="AF92" s="58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BQ92" t="s">
        <v>54</v>
      </c>
    </row>
    <row r="93" spans="1:69" ht="15.75" hidden="1" customHeight="1">
      <c r="H93" s="587"/>
      <c r="I93" s="587"/>
      <c r="J93" s="587"/>
      <c r="K93" s="587"/>
      <c r="L93" s="587"/>
      <c r="M93" s="587"/>
      <c r="N93" s="587"/>
      <c r="O93" s="587"/>
      <c r="P93" s="587"/>
      <c r="Q93" s="587"/>
      <c r="R93" s="587"/>
      <c r="S93" s="587"/>
      <c r="T93" s="587"/>
      <c r="U93" s="587"/>
      <c r="V93" s="587"/>
      <c r="W93" s="587"/>
      <c r="X93" s="587"/>
      <c r="Y93" s="587"/>
      <c r="Z93" s="587"/>
      <c r="AA93" s="587"/>
      <c r="AB93" s="587"/>
      <c r="AC93" s="587"/>
      <c r="AD93" s="587"/>
      <c r="AE93" s="587"/>
      <c r="AF93" s="58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BQ93" t="s">
        <v>55</v>
      </c>
    </row>
    <row r="94" spans="1:69" ht="15.75" hidden="1" customHeight="1">
      <c r="H94" s="587"/>
      <c r="I94" s="587"/>
      <c r="J94" s="587"/>
      <c r="K94" s="587"/>
      <c r="L94" s="587"/>
      <c r="M94" s="587"/>
      <c r="N94" s="587"/>
      <c r="O94" s="587"/>
      <c r="P94" s="587"/>
      <c r="Q94" s="587"/>
      <c r="R94" s="587"/>
      <c r="S94" s="587"/>
      <c r="T94" s="587"/>
      <c r="U94" s="587"/>
      <c r="V94" s="587"/>
      <c r="W94" s="587"/>
      <c r="X94" s="587"/>
      <c r="Y94" s="587"/>
      <c r="Z94" s="587"/>
      <c r="AA94" s="587"/>
      <c r="AB94" s="587"/>
      <c r="AC94" s="587"/>
      <c r="AD94" s="587"/>
      <c r="AE94" s="587"/>
      <c r="AF94" s="58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</row>
    <row r="95" spans="1:69" ht="15.75" hidden="1" customHeight="1">
      <c r="H95" s="587"/>
      <c r="I95" s="587"/>
      <c r="J95" s="587"/>
      <c r="K95" s="587"/>
      <c r="L95" s="587"/>
      <c r="M95" s="587"/>
      <c r="N95" s="587"/>
      <c r="O95" s="587"/>
      <c r="P95" s="587"/>
      <c r="Q95" s="587"/>
      <c r="R95" s="587"/>
      <c r="S95" s="587"/>
      <c r="T95" s="587"/>
      <c r="U95" s="587"/>
      <c r="V95" s="587"/>
      <c r="W95" s="587"/>
      <c r="X95" s="587"/>
      <c r="Y95" s="587"/>
      <c r="Z95" s="587"/>
      <c r="AA95" s="587"/>
      <c r="AB95" s="587"/>
      <c r="AC95" s="587"/>
      <c r="AD95" s="587"/>
      <c r="AE95" s="587"/>
      <c r="AF95" s="58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</row>
    <row r="96" spans="1:69" ht="15.75" hidden="1" customHeight="1"/>
    <row r="97" spans="8:47" ht="15.75" hidden="1" customHeight="1">
      <c r="H97" s="553" t="s">
        <v>239</v>
      </c>
    </row>
    <row r="98" spans="8:47" ht="15.75" hidden="1" customHeight="1">
      <c r="H98" s="665">
        <f>H8+4</f>
        <v>45296</v>
      </c>
      <c r="I98" s="666"/>
      <c r="J98" s="666"/>
      <c r="K98" s="666"/>
      <c r="L98" s="667"/>
      <c r="M98" s="665">
        <f>H98+7</f>
        <v>45303</v>
      </c>
      <c r="N98" s="666"/>
      <c r="O98" s="666"/>
      <c r="P98" s="666"/>
      <c r="Q98" s="667"/>
      <c r="R98" s="665">
        <f>M98+7</f>
        <v>45310</v>
      </c>
      <c r="S98" s="666"/>
      <c r="T98" s="666"/>
      <c r="U98" s="666"/>
      <c r="V98" s="667"/>
      <c r="W98" s="657">
        <f>R98+7</f>
        <v>45317</v>
      </c>
      <c r="X98" s="658"/>
      <c r="Y98" s="658"/>
      <c r="Z98" s="658"/>
      <c r="AA98" s="659"/>
      <c r="AB98" s="657">
        <f>W98+7</f>
        <v>45324</v>
      </c>
      <c r="AC98" s="658"/>
      <c r="AD98" s="658"/>
      <c r="AE98" s="658"/>
      <c r="AF98" s="659"/>
      <c r="AG98" s="657">
        <f>AB98+7</f>
        <v>45331</v>
      </c>
      <c r="AH98" s="658"/>
      <c r="AI98" s="658"/>
      <c r="AJ98" s="658"/>
      <c r="AK98" s="659"/>
      <c r="AL98" s="660">
        <f>AG98+7</f>
        <v>45338</v>
      </c>
      <c r="AM98" s="661"/>
      <c r="AN98" s="661"/>
      <c r="AO98" s="661"/>
      <c r="AP98" s="662"/>
      <c r="AQ98" s="660">
        <f>AL98+7</f>
        <v>45345</v>
      </c>
      <c r="AR98" s="661"/>
      <c r="AS98" s="661"/>
      <c r="AT98" s="661"/>
      <c r="AU98" s="662"/>
    </row>
  </sheetData>
  <mergeCells count="45">
    <mergeCell ref="AG98:AK98"/>
    <mergeCell ref="AL98:AP98"/>
    <mergeCell ref="AQ98:AU98"/>
    <mergeCell ref="H98:L98"/>
    <mergeCell ref="M98:Q98"/>
    <mergeCell ref="R98:V98"/>
    <mergeCell ref="W98:AA98"/>
    <mergeCell ref="AB98:AF98"/>
    <mergeCell ref="AQ8:AU8"/>
    <mergeCell ref="H2:M2"/>
    <mergeCell ref="N2:AD2"/>
    <mergeCell ref="B4:C4"/>
    <mergeCell ref="D4:G4"/>
    <mergeCell ref="H4:N4"/>
    <mergeCell ref="O4:AA4"/>
    <mergeCell ref="B5:C5"/>
    <mergeCell ref="D5:G5"/>
    <mergeCell ref="H5:N5"/>
    <mergeCell ref="O5:Z5"/>
    <mergeCell ref="B8:B10"/>
    <mergeCell ref="C8:C10"/>
    <mergeCell ref="D8:D10"/>
    <mergeCell ref="E8:E10"/>
    <mergeCell ref="F8:F10"/>
    <mergeCell ref="G8:G10"/>
    <mergeCell ref="H8:L8"/>
    <mergeCell ref="M8:Q8"/>
    <mergeCell ref="R8:V8"/>
    <mergeCell ref="W8:AA8"/>
    <mergeCell ref="BK9:BO9"/>
    <mergeCell ref="BA8:BO8"/>
    <mergeCell ref="H9:L9"/>
    <mergeCell ref="M9:Q9"/>
    <mergeCell ref="R9:V9"/>
    <mergeCell ref="W9:AA9"/>
    <mergeCell ref="AB9:AF9"/>
    <mergeCell ref="AG9:AK9"/>
    <mergeCell ref="AL9:AP9"/>
    <mergeCell ref="AQ9:AU9"/>
    <mergeCell ref="AV9:AZ9"/>
    <mergeCell ref="BA9:BE9"/>
    <mergeCell ref="BF9:BJ9"/>
    <mergeCell ref="AB8:AF8"/>
    <mergeCell ref="AG8:AK8"/>
    <mergeCell ref="AL8:AP8"/>
  </mergeCells>
  <printOptions horizontalCentered="1" gridLines="1"/>
  <pageMargins left="0.7" right="0.7" top="0.75" bottom="0.75" header="0" footer="0"/>
  <pageSetup scale="43" fitToHeight="0" pageOrder="overThenDown" orientation="landscape" cellComments="atEn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topLeftCell="A40" workbookViewId="0">
      <selection activeCell="B56" sqref="B56"/>
    </sheetView>
  </sheetViews>
  <sheetFormatPr defaultRowHeight="12.75"/>
  <cols>
    <col min="2" max="2" width="30.140625" customWidth="1"/>
    <col min="3" max="3" width="15" bestFit="1" customWidth="1"/>
    <col min="4" max="4" width="8.28515625" bestFit="1" customWidth="1"/>
  </cols>
  <sheetData>
    <row r="1" spans="1:4" ht="16.5" thickBot="1">
      <c r="A1" s="679" t="s">
        <v>111</v>
      </c>
      <c r="B1" s="679"/>
      <c r="C1" s="679"/>
      <c r="D1" s="679"/>
    </row>
    <row r="2" spans="1:4" ht="15.75" thickBot="1">
      <c r="A2" s="61" t="s">
        <v>112</v>
      </c>
      <c r="B2" s="62"/>
      <c r="C2" s="63" t="s">
        <v>113</v>
      </c>
      <c r="D2" s="64" t="s">
        <v>114</v>
      </c>
    </row>
    <row r="3" spans="1:4" ht="15.75" thickBot="1">
      <c r="A3" s="65">
        <v>6</v>
      </c>
      <c r="B3" s="66">
        <v>44988</v>
      </c>
      <c r="C3" s="67" t="s">
        <v>67</v>
      </c>
      <c r="D3" s="68" t="s">
        <v>115</v>
      </c>
    </row>
    <row r="4" spans="1:4" ht="15.75" thickBot="1">
      <c r="A4" s="69">
        <v>7</v>
      </c>
      <c r="B4" s="70">
        <v>44995</v>
      </c>
      <c r="C4" s="71" t="s">
        <v>63</v>
      </c>
      <c r="D4" s="68" t="s">
        <v>116</v>
      </c>
    </row>
    <row r="5" spans="1:4" ht="15.75" thickBot="1">
      <c r="A5" s="69">
        <v>8</v>
      </c>
      <c r="B5" s="72">
        <v>45002</v>
      </c>
      <c r="C5" s="71" t="s">
        <v>117</v>
      </c>
      <c r="D5" s="68" t="s">
        <v>118</v>
      </c>
    </row>
    <row r="6" spans="1:4" ht="15.75" thickBot="1">
      <c r="A6" s="69">
        <v>1</v>
      </c>
      <c r="B6" s="70">
        <v>45009</v>
      </c>
      <c r="C6" s="71" t="s">
        <v>59</v>
      </c>
      <c r="D6" s="68" t="s">
        <v>119</v>
      </c>
    </row>
    <row r="7" spans="1:4" ht="15.75" thickBot="1">
      <c r="A7" s="69">
        <v>2</v>
      </c>
      <c r="B7" s="70">
        <v>45016</v>
      </c>
      <c r="C7" s="71" t="s">
        <v>64</v>
      </c>
      <c r="D7" s="68" t="s">
        <v>116</v>
      </c>
    </row>
    <row r="8" spans="1:4" ht="15.75" thickBot="1">
      <c r="A8" s="69">
        <v>3</v>
      </c>
      <c r="B8" s="70">
        <v>45023</v>
      </c>
      <c r="C8" s="71" t="s">
        <v>117</v>
      </c>
      <c r="D8" s="68" t="s">
        <v>120</v>
      </c>
    </row>
    <row r="9" spans="1:4" ht="15.75" thickBot="1">
      <c r="A9" s="69">
        <v>4</v>
      </c>
      <c r="B9" s="70">
        <v>45030</v>
      </c>
      <c r="C9" s="71" t="s">
        <v>58</v>
      </c>
      <c r="D9" s="68" t="s">
        <v>115</v>
      </c>
    </row>
    <row r="10" spans="1:4" ht="15.75" thickBot="1">
      <c r="A10" s="69">
        <v>5</v>
      </c>
      <c r="B10" s="70">
        <v>45037</v>
      </c>
      <c r="C10" s="71" t="s">
        <v>69</v>
      </c>
      <c r="D10" s="68" t="s">
        <v>116</v>
      </c>
    </row>
    <row r="11" spans="1:4" ht="15.75" thickBot="1">
      <c r="A11" s="69">
        <v>6</v>
      </c>
      <c r="B11" s="70">
        <v>45044</v>
      </c>
      <c r="C11" s="71" t="s">
        <v>121</v>
      </c>
      <c r="D11" s="68" t="s">
        <v>120</v>
      </c>
    </row>
    <row r="12" spans="1:4" ht="15.75" thickBot="1">
      <c r="A12" s="69">
        <v>7</v>
      </c>
      <c r="B12" s="70">
        <v>45051</v>
      </c>
      <c r="C12" s="71" t="s">
        <v>63</v>
      </c>
      <c r="D12" s="68" t="s">
        <v>118</v>
      </c>
    </row>
    <row r="13" spans="1:4" ht="15.75" thickBot="1">
      <c r="A13" s="69">
        <v>8</v>
      </c>
      <c r="B13" s="70">
        <v>45058</v>
      </c>
      <c r="C13" s="71" t="s">
        <v>98</v>
      </c>
      <c r="D13" s="68" t="s">
        <v>116</v>
      </c>
    </row>
    <row r="14" spans="1:4" ht="15.75" thickBot="1">
      <c r="A14" s="69">
        <v>1</v>
      </c>
      <c r="B14" s="70">
        <v>45065</v>
      </c>
      <c r="C14" s="71" t="s">
        <v>62</v>
      </c>
      <c r="D14" s="68" t="s">
        <v>120</v>
      </c>
    </row>
    <row r="15" spans="1:4" ht="15.75" thickBot="1">
      <c r="A15" s="69">
        <v>2</v>
      </c>
      <c r="B15" s="70">
        <v>45072</v>
      </c>
      <c r="C15" s="71" t="s">
        <v>67</v>
      </c>
      <c r="D15" s="68" t="s">
        <v>119</v>
      </c>
    </row>
    <row r="16" spans="1:4" ht="15.75" thickBot="1">
      <c r="A16" s="69">
        <v>3</v>
      </c>
      <c r="B16" s="70">
        <v>45079</v>
      </c>
      <c r="C16" s="71" t="s">
        <v>61</v>
      </c>
      <c r="D16" s="68" t="s">
        <v>115</v>
      </c>
    </row>
    <row r="17" spans="1:4" ht="15.75" thickBot="1">
      <c r="A17" s="69">
        <v>4</v>
      </c>
      <c r="B17" s="70">
        <v>45086</v>
      </c>
      <c r="C17" s="71" t="s">
        <v>88</v>
      </c>
      <c r="D17" s="68" t="s">
        <v>118</v>
      </c>
    </row>
    <row r="18" spans="1:4" ht="15.75" thickBot="1">
      <c r="A18" s="69">
        <v>5</v>
      </c>
      <c r="B18" s="70">
        <v>45093</v>
      </c>
      <c r="C18" s="71" t="s">
        <v>69</v>
      </c>
      <c r="D18" s="68" t="s">
        <v>116</v>
      </c>
    </row>
    <row r="19" spans="1:4" ht="15.75" thickBot="1">
      <c r="A19" s="69">
        <v>6</v>
      </c>
      <c r="B19" s="70">
        <v>45100</v>
      </c>
      <c r="C19" s="71" t="s">
        <v>121</v>
      </c>
      <c r="D19" s="73"/>
    </row>
    <row r="20" spans="1:4" ht="15.75" thickBot="1">
      <c r="A20" s="69">
        <v>7</v>
      </c>
      <c r="B20" s="70">
        <v>45107</v>
      </c>
      <c r="C20" s="71" t="s">
        <v>63</v>
      </c>
      <c r="D20" s="73"/>
    </row>
    <row r="21" spans="1:4" ht="15.75" thickBot="1">
      <c r="A21" s="69">
        <v>8</v>
      </c>
      <c r="B21" s="70">
        <v>45114</v>
      </c>
      <c r="C21" s="74" t="s">
        <v>122</v>
      </c>
      <c r="D21" s="73"/>
    </row>
    <row r="22" spans="1:4" ht="15.75" thickBot="1">
      <c r="A22" s="69">
        <v>1</v>
      </c>
      <c r="B22" s="70">
        <v>45121</v>
      </c>
      <c r="C22" s="71" t="s">
        <v>67</v>
      </c>
      <c r="D22" s="73"/>
    </row>
    <row r="23" spans="1:4" ht="15.75" thickBot="1">
      <c r="A23" s="69">
        <v>2</v>
      </c>
      <c r="B23" s="70">
        <v>45128</v>
      </c>
      <c r="C23" s="71" t="s">
        <v>60</v>
      </c>
      <c r="D23" s="73"/>
    </row>
    <row r="24" spans="1:4" ht="15.75" thickBot="1">
      <c r="A24" s="69">
        <v>3</v>
      </c>
      <c r="B24" s="70">
        <v>45135</v>
      </c>
      <c r="C24" s="71" t="s">
        <v>61</v>
      </c>
      <c r="D24" s="73"/>
    </row>
    <row r="25" spans="1:4" ht="15.75" thickBot="1">
      <c r="A25" s="69">
        <v>4</v>
      </c>
      <c r="B25" s="70">
        <v>45142</v>
      </c>
      <c r="C25" s="71" t="s">
        <v>57</v>
      </c>
      <c r="D25" s="73"/>
    </row>
    <row r="26" spans="1:4" ht="15.75" thickBot="1">
      <c r="A26" s="69">
        <v>5</v>
      </c>
      <c r="B26" s="70">
        <v>45149</v>
      </c>
      <c r="C26" s="71" t="s">
        <v>62</v>
      </c>
      <c r="D26" s="73"/>
    </row>
    <row r="27" spans="1:4" ht="15.75" thickBot="1">
      <c r="A27" s="69">
        <v>6</v>
      </c>
      <c r="B27" s="70">
        <v>45156</v>
      </c>
      <c r="C27" s="71" t="s">
        <v>60</v>
      </c>
      <c r="D27" s="73"/>
    </row>
    <row r="28" spans="1:4" ht="15.75" thickBot="1">
      <c r="A28" s="69">
        <v>7</v>
      </c>
      <c r="B28" s="70">
        <v>45163</v>
      </c>
      <c r="C28" s="71" t="s">
        <v>63</v>
      </c>
      <c r="D28" s="73"/>
    </row>
    <row r="29" spans="1:4" ht="15.75" thickBot="1">
      <c r="A29" s="69">
        <v>8</v>
      </c>
      <c r="B29" s="70">
        <v>45170</v>
      </c>
      <c r="C29" s="71" t="s">
        <v>58</v>
      </c>
      <c r="D29" s="73"/>
    </row>
    <row r="30" spans="1:4" ht="15.75" thickBot="1">
      <c r="A30" s="69">
        <v>1</v>
      </c>
      <c r="B30" s="70">
        <v>45177</v>
      </c>
      <c r="C30" s="71" t="s">
        <v>62</v>
      </c>
      <c r="D30" s="68" t="s">
        <v>119</v>
      </c>
    </row>
    <row r="31" spans="1:4" ht="15.75" thickBot="1">
      <c r="A31" s="69">
        <v>2</v>
      </c>
      <c r="B31" s="70">
        <v>45184</v>
      </c>
      <c r="C31" s="71" t="s">
        <v>65</v>
      </c>
      <c r="D31" s="68" t="s">
        <v>126</v>
      </c>
    </row>
    <row r="32" spans="1:4" ht="15.75" thickBot="1">
      <c r="A32" s="69">
        <v>3</v>
      </c>
      <c r="B32" s="70">
        <v>45191</v>
      </c>
      <c r="C32" s="71" t="s">
        <v>98</v>
      </c>
      <c r="D32" s="68" t="s">
        <v>126</v>
      </c>
    </row>
    <row r="33" spans="1:4" ht="15.75" thickBot="1">
      <c r="A33" s="69">
        <v>4</v>
      </c>
      <c r="B33" s="70">
        <v>45198</v>
      </c>
      <c r="C33" s="71" t="s">
        <v>88</v>
      </c>
      <c r="D33" s="68" t="s">
        <v>126</v>
      </c>
    </row>
    <row r="34" spans="1:4" ht="15.75" thickBot="1">
      <c r="A34" s="69">
        <v>5</v>
      </c>
      <c r="B34" s="70">
        <v>45205</v>
      </c>
      <c r="C34" s="71" t="s">
        <v>61</v>
      </c>
      <c r="D34" s="68" t="s">
        <v>126</v>
      </c>
    </row>
    <row r="35" spans="1:4" ht="15.75" thickBot="1">
      <c r="A35" s="69">
        <v>6</v>
      </c>
      <c r="B35" s="70">
        <v>45212</v>
      </c>
      <c r="C35" s="71" t="s">
        <v>64</v>
      </c>
      <c r="D35" s="68" t="s">
        <v>126</v>
      </c>
    </row>
    <row r="36" spans="1:4" ht="15.75" thickBot="1">
      <c r="A36" s="69">
        <v>7</v>
      </c>
      <c r="B36" s="70">
        <v>45219</v>
      </c>
      <c r="C36" s="71" t="s">
        <v>63</v>
      </c>
      <c r="D36" s="68" t="s">
        <v>126</v>
      </c>
    </row>
    <row r="37" spans="1:4" ht="15.75" thickBot="1">
      <c r="A37" s="69">
        <v>8</v>
      </c>
      <c r="B37" s="70">
        <v>45226</v>
      </c>
      <c r="C37" s="71" t="s">
        <v>57</v>
      </c>
      <c r="D37" s="68" t="s">
        <v>126</v>
      </c>
    </row>
    <row r="38" spans="1:4" ht="15.75" thickBot="1">
      <c r="A38" s="69">
        <v>1</v>
      </c>
      <c r="B38" s="70">
        <v>45233</v>
      </c>
      <c r="C38" s="71" t="s">
        <v>69</v>
      </c>
      <c r="D38" s="68" t="s">
        <v>126</v>
      </c>
    </row>
    <row r="39" spans="1:4" ht="15.75" thickBot="1">
      <c r="A39" s="69">
        <v>2</v>
      </c>
      <c r="B39" s="70">
        <v>45240</v>
      </c>
      <c r="C39" s="75" t="s">
        <v>60</v>
      </c>
      <c r="D39" s="68" t="s">
        <v>126</v>
      </c>
    </row>
    <row r="40" spans="1:4" ht="15.75" thickBot="1">
      <c r="A40" s="69">
        <v>3</v>
      </c>
      <c r="B40" s="70">
        <v>45247</v>
      </c>
      <c r="C40" s="71" t="s">
        <v>59</v>
      </c>
      <c r="D40" s="68" t="s">
        <v>126</v>
      </c>
    </row>
    <row r="41" spans="1:4" ht="15.75" thickBot="1">
      <c r="A41" s="69">
        <v>4</v>
      </c>
      <c r="B41" s="70">
        <v>45254</v>
      </c>
      <c r="C41" s="71" t="s">
        <v>88</v>
      </c>
      <c r="D41" s="68" t="s">
        <v>126</v>
      </c>
    </row>
    <row r="42" spans="1:4" ht="15.75" thickBot="1">
      <c r="A42" s="69">
        <v>5</v>
      </c>
      <c r="B42" s="70">
        <v>45261</v>
      </c>
      <c r="C42" s="71" t="s">
        <v>62</v>
      </c>
      <c r="D42" s="68" t="s">
        <v>126</v>
      </c>
    </row>
    <row r="43" spans="1:4" ht="15.75" thickBot="1">
      <c r="A43" s="69">
        <v>6</v>
      </c>
      <c r="B43" s="72">
        <v>45268</v>
      </c>
      <c r="C43" s="71" t="s">
        <v>57</v>
      </c>
      <c r="D43" s="68" t="s">
        <v>126</v>
      </c>
    </row>
    <row r="44" spans="1:4" ht="15.75" thickBot="1">
      <c r="A44" s="69">
        <v>7</v>
      </c>
      <c r="B44" s="72">
        <v>45275</v>
      </c>
      <c r="C44" s="71" t="s">
        <v>63</v>
      </c>
      <c r="D44" s="68" t="s">
        <v>126</v>
      </c>
    </row>
    <row r="45" spans="1:4" ht="15.75" thickBot="1">
      <c r="A45" s="69">
        <v>8</v>
      </c>
      <c r="B45" s="72">
        <v>45282</v>
      </c>
      <c r="C45" s="71" t="s">
        <v>65</v>
      </c>
      <c r="D45" s="68" t="s">
        <v>126</v>
      </c>
    </row>
    <row r="46" spans="1:4" ht="15.75" thickBot="1">
      <c r="A46" s="69">
        <v>1</v>
      </c>
      <c r="B46" s="72">
        <v>45289</v>
      </c>
      <c r="C46" s="71" t="s">
        <v>62</v>
      </c>
      <c r="D46" s="68" t="s">
        <v>126</v>
      </c>
    </row>
    <row r="47" spans="1:4" ht="15.75" thickBot="1">
      <c r="A47" s="603">
        <v>2</v>
      </c>
      <c r="B47" s="604">
        <v>45296</v>
      </c>
      <c r="C47" s="605" t="s">
        <v>122</v>
      </c>
      <c r="D47" s="606" t="s">
        <v>118</v>
      </c>
    </row>
    <row r="48" spans="1:4" ht="15.75" thickBot="1">
      <c r="A48" s="603">
        <v>3</v>
      </c>
      <c r="B48" s="604">
        <v>45303</v>
      </c>
      <c r="C48" s="603" t="s">
        <v>58</v>
      </c>
      <c r="D48" s="606" t="s">
        <v>115</v>
      </c>
    </row>
    <row r="49" spans="1:4" ht="15.75" thickBot="1">
      <c r="A49" s="603">
        <v>4</v>
      </c>
      <c r="B49" s="604">
        <v>45310</v>
      </c>
      <c r="C49" s="603" t="s">
        <v>117</v>
      </c>
      <c r="D49" s="606" t="s">
        <v>118</v>
      </c>
    </row>
    <row r="50" spans="1:4" ht="15.75" thickBot="1">
      <c r="A50" s="603">
        <v>5</v>
      </c>
      <c r="B50" s="604">
        <v>45317</v>
      </c>
      <c r="C50" s="605" t="s">
        <v>98</v>
      </c>
      <c r="D50" s="607" t="s">
        <v>120</v>
      </c>
    </row>
    <row r="51" spans="1:4" ht="15.75" thickBot="1">
      <c r="A51" s="603">
        <v>6</v>
      </c>
      <c r="B51" s="604">
        <v>45324</v>
      </c>
      <c r="C51" s="603" t="s">
        <v>65</v>
      </c>
      <c r="D51" s="606" t="s">
        <v>115</v>
      </c>
    </row>
    <row r="52" spans="1:4" ht="15.75">
      <c r="A52" s="608">
        <v>7</v>
      </c>
      <c r="B52" s="604">
        <v>45331</v>
      </c>
      <c r="C52" s="603" t="s">
        <v>63</v>
      </c>
      <c r="D52" s="609" t="s">
        <v>232</v>
      </c>
    </row>
    <row r="53" spans="1:4" ht="15.75">
      <c r="A53" s="603">
        <v>8</v>
      </c>
      <c r="B53" s="604">
        <v>45338</v>
      </c>
      <c r="C53" s="603" t="s">
        <v>121</v>
      </c>
      <c r="D53" s="609" t="s">
        <v>233</v>
      </c>
    </row>
    <row r="54" spans="1:4" ht="15.75">
      <c r="A54" s="610">
        <v>1</v>
      </c>
      <c r="B54" s="611">
        <v>45345</v>
      </c>
      <c r="C54" s="612" t="s">
        <v>64</v>
      </c>
      <c r="D54" s="613" t="s">
        <v>234</v>
      </c>
    </row>
    <row r="55" spans="1:4" ht="15.75">
      <c r="A55" s="614">
        <v>2</v>
      </c>
      <c r="B55" s="615">
        <v>45352</v>
      </c>
      <c r="C55" s="616" t="s">
        <v>69</v>
      </c>
      <c r="D55" s="617" t="s">
        <v>115</v>
      </c>
    </row>
    <row r="56" spans="1:4" ht="15.75">
      <c r="A56" s="618">
        <v>3</v>
      </c>
      <c r="B56" s="619">
        <v>45359</v>
      </c>
      <c r="C56" s="620" t="s">
        <v>61</v>
      </c>
      <c r="D56" s="621" t="s">
        <v>235</v>
      </c>
    </row>
    <row r="57" spans="1:4" ht="15.75">
      <c r="A57" s="622">
        <v>4</v>
      </c>
      <c r="B57" s="619">
        <v>45366</v>
      </c>
      <c r="C57" s="623" t="s">
        <v>236</v>
      </c>
      <c r="D57" s="621" t="s">
        <v>234</v>
      </c>
    </row>
    <row r="58" spans="1:4" ht="15.75">
      <c r="A58" s="622">
        <v>5</v>
      </c>
      <c r="B58" s="624">
        <v>45373</v>
      </c>
      <c r="C58" s="623" t="s">
        <v>59</v>
      </c>
      <c r="D58" s="621" t="s">
        <v>233</v>
      </c>
    </row>
    <row r="59" spans="1:4" ht="15.75">
      <c r="A59" s="622">
        <v>6</v>
      </c>
      <c r="B59" s="619">
        <v>45380</v>
      </c>
      <c r="C59" s="625" t="s">
        <v>121</v>
      </c>
      <c r="D59" s="626" t="s">
        <v>232</v>
      </c>
    </row>
    <row r="60" spans="1:4" ht="15.75">
      <c r="A60" s="627">
        <v>7</v>
      </c>
      <c r="B60" s="619">
        <v>45387</v>
      </c>
      <c r="C60" s="623" t="s">
        <v>63</v>
      </c>
      <c r="D60" s="621" t="s">
        <v>115</v>
      </c>
    </row>
    <row r="61" spans="1:4" ht="15.75">
      <c r="A61" s="622">
        <v>8</v>
      </c>
      <c r="B61" s="619">
        <v>45394</v>
      </c>
      <c r="C61" s="623" t="s">
        <v>60</v>
      </c>
      <c r="D61" s="621" t="s">
        <v>234</v>
      </c>
    </row>
    <row r="62" spans="1:4" ht="15.75">
      <c r="A62" s="622">
        <v>1</v>
      </c>
      <c r="B62" s="619">
        <v>45401</v>
      </c>
      <c r="C62" s="618" t="s">
        <v>64</v>
      </c>
      <c r="D62" s="621" t="s">
        <v>235</v>
      </c>
    </row>
    <row r="63" spans="1:4" ht="15.75">
      <c r="A63" s="622">
        <v>2</v>
      </c>
      <c r="B63" s="619">
        <v>45408</v>
      </c>
      <c r="C63" s="618" t="s">
        <v>65</v>
      </c>
      <c r="D63" s="621" t="s">
        <v>233</v>
      </c>
    </row>
    <row r="64" spans="1:4" ht="15.75">
      <c r="A64" s="618">
        <v>3</v>
      </c>
      <c r="B64" s="619">
        <v>45415</v>
      </c>
      <c r="C64" s="620" t="s">
        <v>57</v>
      </c>
      <c r="D64" s="628" t="s">
        <v>115</v>
      </c>
    </row>
    <row r="65" spans="1:4" ht="15.75">
      <c r="A65" s="618">
        <v>4</v>
      </c>
      <c r="B65" s="619">
        <v>45422</v>
      </c>
      <c r="C65" s="620" t="s">
        <v>236</v>
      </c>
      <c r="D65" s="621" t="s">
        <v>234</v>
      </c>
    </row>
    <row r="66" spans="1:4" ht="15.75">
      <c r="A66" s="618">
        <v>5</v>
      </c>
      <c r="B66" s="624">
        <v>45429</v>
      </c>
      <c r="C66" s="623" t="s">
        <v>60</v>
      </c>
      <c r="D66" s="626" t="s">
        <v>232</v>
      </c>
    </row>
    <row r="67" spans="1:4" ht="15.75">
      <c r="A67" s="618">
        <v>6</v>
      </c>
      <c r="B67" s="619">
        <v>45436</v>
      </c>
      <c r="C67" s="623" t="s">
        <v>67</v>
      </c>
      <c r="D67" s="621" t="s">
        <v>235</v>
      </c>
    </row>
    <row r="68" spans="1:4" ht="15.75">
      <c r="A68" s="629">
        <v>7</v>
      </c>
      <c r="B68" s="619">
        <v>45443</v>
      </c>
      <c r="C68" s="620" t="s">
        <v>63</v>
      </c>
      <c r="D68" s="621" t="s">
        <v>233</v>
      </c>
    </row>
    <row r="69" spans="1:4" ht="15.75">
      <c r="A69" s="618">
        <v>8</v>
      </c>
      <c r="B69" s="619">
        <v>45450</v>
      </c>
      <c r="C69" s="618" t="s">
        <v>123</v>
      </c>
      <c r="D69" s="630" t="s">
        <v>115</v>
      </c>
    </row>
    <row r="70" spans="1:4" ht="15.75">
      <c r="A70" s="618">
        <v>1</v>
      </c>
      <c r="B70" s="619">
        <v>45457</v>
      </c>
      <c r="C70" s="631" t="s">
        <v>64</v>
      </c>
      <c r="D70" s="621" t="s">
        <v>235</v>
      </c>
    </row>
    <row r="71" spans="1:4" ht="15.75">
      <c r="A71" s="618">
        <v>2</v>
      </c>
      <c r="B71" s="619">
        <v>45464</v>
      </c>
      <c r="C71" s="618" t="s">
        <v>65</v>
      </c>
      <c r="D71" s="621" t="s">
        <v>234</v>
      </c>
    </row>
    <row r="72" spans="1:4" ht="15.75">
      <c r="A72" s="618">
        <v>3</v>
      </c>
      <c r="B72" s="619">
        <v>45471</v>
      </c>
      <c r="C72" s="623" t="s">
        <v>58</v>
      </c>
      <c r="D72" s="632" t="s">
        <v>115</v>
      </c>
    </row>
    <row r="73" spans="1:4" ht="15.75">
      <c r="A73" s="618">
        <v>4</v>
      </c>
      <c r="B73" s="619">
        <v>45478</v>
      </c>
      <c r="C73" s="633" t="s">
        <v>117</v>
      </c>
      <c r="D73" s="626" t="s">
        <v>232</v>
      </c>
    </row>
    <row r="74" spans="1:4" ht="15.75">
      <c r="A74" s="618">
        <v>5</v>
      </c>
      <c r="B74" s="619">
        <v>45485</v>
      </c>
      <c r="C74" s="634" t="s">
        <v>62</v>
      </c>
      <c r="D74" s="621" t="s">
        <v>235</v>
      </c>
    </row>
    <row r="75" spans="1:4" ht="15.75">
      <c r="A75" s="618">
        <v>6</v>
      </c>
      <c r="B75" s="619">
        <v>45492</v>
      </c>
      <c r="C75" s="618" t="s">
        <v>67</v>
      </c>
      <c r="D75" s="621" t="s">
        <v>233</v>
      </c>
    </row>
    <row r="76" spans="1:4" ht="15.75">
      <c r="A76" s="629">
        <v>7</v>
      </c>
      <c r="B76" s="619">
        <v>45499</v>
      </c>
      <c r="C76" s="623" t="s">
        <v>63</v>
      </c>
      <c r="D76" s="621" t="s">
        <v>234</v>
      </c>
    </row>
    <row r="77" spans="1:4" ht="15.75">
      <c r="A77" s="618">
        <v>8</v>
      </c>
      <c r="B77" s="619">
        <v>45506</v>
      </c>
      <c r="C77" s="618" t="s">
        <v>123</v>
      </c>
      <c r="D77" s="630" t="s">
        <v>115</v>
      </c>
    </row>
    <row r="78" spans="1:4" ht="15.75">
      <c r="A78" s="618">
        <v>1</v>
      </c>
      <c r="B78" s="619">
        <v>45513</v>
      </c>
      <c r="C78" s="618" t="s">
        <v>98</v>
      </c>
      <c r="D78" s="621" t="s">
        <v>233</v>
      </c>
    </row>
    <row r="79" spans="1:4" ht="15.75">
      <c r="A79" s="618">
        <v>2</v>
      </c>
      <c r="B79" s="619">
        <v>45520</v>
      </c>
      <c r="C79" s="623" t="s">
        <v>121</v>
      </c>
      <c r="D79" s="626" t="s">
        <v>232</v>
      </c>
    </row>
    <row r="80" spans="1:4" ht="15.75">
      <c r="A80" s="618">
        <v>3</v>
      </c>
      <c r="B80" s="619">
        <v>45527</v>
      </c>
      <c r="C80" s="623" t="s">
        <v>61</v>
      </c>
      <c r="D80" s="621" t="s">
        <v>235</v>
      </c>
    </row>
    <row r="81" spans="1:4" ht="15.75">
      <c r="A81" s="618">
        <v>4</v>
      </c>
      <c r="B81" s="619">
        <v>45534</v>
      </c>
      <c r="C81" s="623" t="s">
        <v>67</v>
      </c>
      <c r="D81" s="621" t="s">
        <v>234</v>
      </c>
    </row>
    <row r="82" spans="1:4" ht="15.75">
      <c r="A82" s="618">
        <v>5</v>
      </c>
      <c r="B82" s="624">
        <v>45541</v>
      </c>
      <c r="C82" s="623" t="s">
        <v>237</v>
      </c>
      <c r="D82" s="621" t="s">
        <v>233</v>
      </c>
    </row>
    <row r="83" spans="1:4" ht="15.75">
      <c r="A83" s="618">
        <v>6</v>
      </c>
      <c r="B83" s="619">
        <v>45548</v>
      </c>
      <c r="C83" s="635" t="s">
        <v>58</v>
      </c>
      <c r="D83" s="626" t="s">
        <v>232</v>
      </c>
    </row>
    <row r="84" spans="1:4" ht="15.75">
      <c r="A84" s="629">
        <v>7</v>
      </c>
      <c r="B84" s="619">
        <v>45555</v>
      </c>
      <c r="C84" s="623" t="s">
        <v>63</v>
      </c>
      <c r="D84" s="636" t="s">
        <v>115</v>
      </c>
    </row>
    <row r="85" spans="1:4" ht="15.75">
      <c r="A85" s="618">
        <v>8</v>
      </c>
      <c r="B85" s="619">
        <v>45562</v>
      </c>
      <c r="C85" s="633" t="s">
        <v>117</v>
      </c>
      <c r="D85" s="621" t="s">
        <v>234</v>
      </c>
    </row>
    <row r="86" spans="1:4" ht="15.75">
      <c r="A86" s="618">
        <v>1</v>
      </c>
      <c r="B86" s="619">
        <v>45569</v>
      </c>
      <c r="C86" s="631" t="s">
        <v>62</v>
      </c>
      <c r="D86" s="626" t="s">
        <v>232</v>
      </c>
    </row>
    <row r="87" spans="1:4" ht="15.75">
      <c r="A87" s="618">
        <v>2</v>
      </c>
      <c r="B87" s="619">
        <v>45576</v>
      </c>
      <c r="C87" s="620" t="s">
        <v>98</v>
      </c>
      <c r="D87" s="621" t="s">
        <v>235</v>
      </c>
    </row>
    <row r="88" spans="1:4" ht="15.75">
      <c r="A88" s="618">
        <v>3</v>
      </c>
      <c r="B88" s="619">
        <v>45583</v>
      </c>
      <c r="C88" s="623" t="s">
        <v>69</v>
      </c>
      <c r="D88" s="621" t="s">
        <v>233</v>
      </c>
    </row>
    <row r="89" spans="1:4" ht="15.75">
      <c r="A89" s="618">
        <v>4</v>
      </c>
      <c r="B89" s="619">
        <v>45590</v>
      </c>
      <c r="C89" s="631" t="s">
        <v>60</v>
      </c>
      <c r="D89" s="632" t="s">
        <v>115</v>
      </c>
    </row>
    <row r="90" spans="1:4" ht="15.75">
      <c r="A90" s="618">
        <v>5</v>
      </c>
      <c r="B90" s="624">
        <v>45597</v>
      </c>
      <c r="C90" s="623" t="s">
        <v>237</v>
      </c>
      <c r="D90" s="626" t="s">
        <v>232</v>
      </c>
    </row>
    <row r="91" spans="1:4" ht="15.75">
      <c r="A91" s="618">
        <v>6</v>
      </c>
      <c r="B91" s="619">
        <v>45604</v>
      </c>
      <c r="C91" s="631" t="s">
        <v>61</v>
      </c>
      <c r="D91" s="621" t="s">
        <v>235</v>
      </c>
    </row>
    <row r="92" spans="1:4" ht="15.75">
      <c r="A92" s="629">
        <v>7</v>
      </c>
      <c r="B92" s="624">
        <v>45611</v>
      </c>
      <c r="C92" s="618" t="s">
        <v>63</v>
      </c>
      <c r="D92" s="621" t="s">
        <v>234</v>
      </c>
    </row>
    <row r="93" spans="1:4" ht="15.75">
      <c r="A93" s="618">
        <v>8</v>
      </c>
      <c r="B93" s="624">
        <v>45618</v>
      </c>
      <c r="C93" s="623" t="s">
        <v>123</v>
      </c>
      <c r="D93" s="621" t="s">
        <v>233</v>
      </c>
    </row>
    <row r="94" spans="1:4" ht="15.75">
      <c r="A94" s="637">
        <v>1</v>
      </c>
      <c r="B94" s="638">
        <v>45625</v>
      </c>
      <c r="C94" s="639" t="s">
        <v>59</v>
      </c>
      <c r="D94" s="640" t="s">
        <v>115</v>
      </c>
    </row>
    <row r="95" spans="1:4" ht="15.75">
      <c r="A95" s="618">
        <v>2</v>
      </c>
      <c r="B95" s="624">
        <v>45632</v>
      </c>
      <c r="C95" s="618" t="s">
        <v>121</v>
      </c>
      <c r="D95" s="626" t="s">
        <v>232</v>
      </c>
    </row>
    <row r="96" spans="1:4" ht="15.75">
      <c r="A96" s="618">
        <v>3</v>
      </c>
      <c r="B96" s="624">
        <v>45639</v>
      </c>
      <c r="C96" s="618" t="s">
        <v>69</v>
      </c>
      <c r="D96" s="621" t="s">
        <v>234</v>
      </c>
    </row>
    <row r="97" spans="1:4" ht="15.75">
      <c r="A97" s="618">
        <v>4</v>
      </c>
      <c r="B97" s="624">
        <v>45646</v>
      </c>
      <c r="C97" s="618" t="s">
        <v>63</v>
      </c>
      <c r="D97" s="626" t="s">
        <v>115</v>
      </c>
    </row>
    <row r="98" spans="1:4" ht="15.75">
      <c r="A98" s="618">
        <v>5</v>
      </c>
      <c r="B98" s="624">
        <v>45653</v>
      </c>
      <c r="C98" s="618" t="s">
        <v>62</v>
      </c>
      <c r="D98" s="621" t="s">
        <v>235</v>
      </c>
    </row>
    <row r="99" spans="1:4" ht="15.75">
      <c r="A99" s="618">
        <v>6</v>
      </c>
      <c r="B99" s="624">
        <v>45660</v>
      </c>
      <c r="C99" s="618" t="s">
        <v>57</v>
      </c>
      <c r="D99" s="621" t="s">
        <v>234</v>
      </c>
    </row>
    <row r="100" spans="1:4" ht="15.75">
      <c r="A100" s="629">
        <v>7</v>
      </c>
      <c r="B100" s="624">
        <v>45667</v>
      </c>
      <c r="C100" s="618" t="s">
        <v>63</v>
      </c>
      <c r="D100" s="626" t="s">
        <v>232</v>
      </c>
    </row>
    <row r="101" spans="1:4" ht="15.75">
      <c r="A101" s="618">
        <v>8</v>
      </c>
      <c r="B101" s="624">
        <v>45674</v>
      </c>
      <c r="C101" s="618" t="s">
        <v>117</v>
      </c>
      <c r="D101" s="621" t="s">
        <v>233</v>
      </c>
    </row>
    <row r="102" spans="1:4" ht="15.75">
      <c r="A102" s="618">
        <v>1</v>
      </c>
      <c r="B102" s="624">
        <v>45681</v>
      </c>
      <c r="C102" s="618" t="s">
        <v>59</v>
      </c>
      <c r="D102" s="621" t="s">
        <v>235</v>
      </c>
    </row>
    <row r="103" spans="1:4" ht="15.75">
      <c r="A103" s="618">
        <v>2</v>
      </c>
      <c r="B103" s="624">
        <v>45688</v>
      </c>
      <c r="C103" s="618" t="s">
        <v>238</v>
      </c>
      <c r="D103" s="626"/>
    </row>
    <row r="104" spans="1:4" ht="15.75">
      <c r="A104" s="618">
        <v>3</v>
      </c>
      <c r="B104" s="624">
        <v>45695</v>
      </c>
      <c r="C104" s="618" t="s">
        <v>58</v>
      </c>
      <c r="D104" s="626"/>
    </row>
    <row r="105" spans="1:4" ht="15.75">
      <c r="A105" s="618">
        <v>4</v>
      </c>
      <c r="B105" s="624">
        <v>45702</v>
      </c>
      <c r="C105" s="618" t="s">
        <v>236</v>
      </c>
      <c r="D105" s="626"/>
    </row>
    <row r="106" spans="1:4" ht="15.75">
      <c r="A106" s="618">
        <v>5</v>
      </c>
      <c r="B106" s="624">
        <v>45709</v>
      </c>
      <c r="C106" s="623" t="s">
        <v>57</v>
      </c>
      <c r="D106" s="626"/>
    </row>
    <row r="107" spans="1:4" ht="15.75">
      <c r="A107" s="618">
        <v>6</v>
      </c>
      <c r="B107" s="624">
        <v>44985</v>
      </c>
      <c r="C107" s="618" t="s">
        <v>65</v>
      </c>
      <c r="D107" s="626"/>
    </row>
  </sheetData>
  <mergeCells count="1">
    <mergeCell ref="A1:D1"/>
  </mergeCells>
  <conditionalFormatting sqref="C66:C67 C84">
    <cfRule type="containsText" dxfId="66" priority="67" operator="containsText" text="Millar">
      <formula>NOT(ISERROR(SEARCH("Millar",C66)))</formula>
    </cfRule>
  </conditionalFormatting>
  <conditionalFormatting sqref="C65">
    <cfRule type="containsText" dxfId="65" priority="8" operator="containsText" text="Millar">
      <formula>NOT(ISERROR(SEARCH("Millar",C65)))</formula>
    </cfRule>
  </conditionalFormatting>
  <conditionalFormatting sqref="C55">
    <cfRule type="containsText" dxfId="64" priority="9" operator="containsText" text="Millar">
      <formula>NOT(ISERROR(SEARCH("Millar",C55)))</formula>
    </cfRule>
  </conditionalFormatting>
  <conditionalFormatting sqref="C65">
    <cfRule type="containsText" dxfId="63" priority="7" operator="containsText" text="Millar">
      <formula>NOT(ISERROR(SEARCH("Millar",C65)))</formula>
    </cfRule>
  </conditionalFormatting>
  <conditionalFormatting sqref="C55">
    <cfRule type="containsText" dxfId="62" priority="10" operator="containsText" text="Millar">
      <formula>NOT(ISERROR(SEARCH("Millar",C55)))</formula>
    </cfRule>
  </conditionalFormatting>
  <conditionalFormatting sqref="C91">
    <cfRule type="containsText" dxfId="61" priority="11" operator="containsText" text="Millar">
      <formula>NOT(ISERROR(SEARCH("Millar",C91)))</formula>
    </cfRule>
  </conditionalFormatting>
  <conditionalFormatting sqref="C73">
    <cfRule type="containsText" dxfId="60" priority="54" operator="containsText" text="Millar">
      <formula>NOT(ISERROR(SEARCH("Millar",C73)))</formula>
    </cfRule>
  </conditionalFormatting>
  <conditionalFormatting sqref="C73">
    <cfRule type="containsText" dxfId="59" priority="55" operator="containsText" text="Millar">
      <formula>NOT(ISERROR(SEARCH("Millar",C73)))</formula>
    </cfRule>
  </conditionalFormatting>
  <conditionalFormatting sqref="C60">
    <cfRule type="containsText" dxfId="58" priority="57" operator="containsText" text="Millar">
      <formula>NOT(ISERROR(SEARCH("Millar",C60)))</formula>
    </cfRule>
  </conditionalFormatting>
  <conditionalFormatting sqref="C60">
    <cfRule type="containsText" dxfId="57" priority="58" operator="containsText" text="Millar">
      <formula>NOT(ISERROR(SEARCH("Millar",C60)))</formula>
    </cfRule>
  </conditionalFormatting>
  <conditionalFormatting sqref="C73">
    <cfRule type="containsText" dxfId="56" priority="56" operator="containsText" text="Millar">
      <formula>NOT(ISERROR(SEARCH("Millar",C73)))</formula>
    </cfRule>
  </conditionalFormatting>
  <conditionalFormatting sqref="C73">
    <cfRule type="containsText" dxfId="55" priority="49" operator="containsText" text="Millar">
      <formula>NOT(ISERROR(SEARCH("Millar",C73)))</formula>
    </cfRule>
  </conditionalFormatting>
  <conditionalFormatting sqref="C73">
    <cfRule type="containsText" dxfId="54" priority="53" operator="containsText" text="Millar">
      <formula>NOT(ISERROR(SEARCH("Millar",C73)))</formula>
    </cfRule>
  </conditionalFormatting>
  <conditionalFormatting sqref="C73">
    <cfRule type="containsText" dxfId="53" priority="52" operator="containsText" text="Millar">
      <formula>NOT(ISERROR(SEARCH("Millar",C73)))</formula>
    </cfRule>
  </conditionalFormatting>
  <conditionalFormatting sqref="C73">
    <cfRule type="containsText" dxfId="52" priority="51" operator="containsText" text="Millar">
      <formula>NOT(ISERROR(SEARCH("Millar",C73)))</formula>
    </cfRule>
  </conditionalFormatting>
  <conditionalFormatting sqref="C73">
    <cfRule type="containsText" dxfId="51" priority="50" operator="containsText" text="Millar">
      <formula>NOT(ISERROR(SEARCH("Millar",C73)))</formula>
    </cfRule>
  </conditionalFormatting>
  <conditionalFormatting sqref="C60">
    <cfRule type="containsText" dxfId="50" priority="59" operator="containsText" text="Millar">
      <formula>NOT(ISERROR(SEARCH("Millar",C60)))</formula>
    </cfRule>
  </conditionalFormatting>
  <conditionalFormatting sqref="C60">
    <cfRule type="containsText" dxfId="49" priority="61" operator="containsText" text="Millar">
      <formula>NOT(ISERROR(SEARCH("Millar",C60)))</formula>
    </cfRule>
  </conditionalFormatting>
  <conditionalFormatting sqref="C60">
    <cfRule type="containsText" dxfId="48" priority="60" operator="containsText" text="Millar">
      <formula>NOT(ISERROR(SEARCH("Millar",C60)))</formula>
    </cfRule>
  </conditionalFormatting>
  <conditionalFormatting sqref="C88">
    <cfRule type="containsText" dxfId="47" priority="25" operator="containsText" text="Millar">
      <formula>NOT(ISERROR(SEARCH("Millar",C88)))</formula>
    </cfRule>
  </conditionalFormatting>
  <conditionalFormatting sqref="C88">
    <cfRule type="containsText" dxfId="46" priority="24" operator="containsText" text="Millar">
      <formula>NOT(ISERROR(SEARCH("Millar",C88)))</formula>
    </cfRule>
  </conditionalFormatting>
  <conditionalFormatting sqref="C88">
    <cfRule type="containsText" dxfId="45" priority="23" operator="containsText" text="Millar">
      <formula>NOT(ISERROR(SEARCH("Millar",C88)))</formula>
    </cfRule>
  </conditionalFormatting>
  <conditionalFormatting sqref="C88">
    <cfRule type="containsText" dxfId="44" priority="22" operator="containsText" text="Millar">
      <formula>NOT(ISERROR(SEARCH("Millar",C88)))</formula>
    </cfRule>
  </conditionalFormatting>
  <conditionalFormatting sqref="C90">
    <cfRule type="containsText" dxfId="43" priority="19" operator="containsText" text="Millar">
      <formula>NOT(ISERROR(SEARCH("Millar",C90)))</formula>
    </cfRule>
  </conditionalFormatting>
  <conditionalFormatting sqref="C90">
    <cfRule type="containsText" dxfId="42" priority="18" operator="containsText" text="Millar">
      <formula>NOT(ISERROR(SEARCH("Millar",C90)))</formula>
    </cfRule>
  </conditionalFormatting>
  <conditionalFormatting sqref="C90">
    <cfRule type="containsText" dxfId="41" priority="20" operator="containsText" text="Millar">
      <formula>NOT(ISERROR(SEARCH("Millar",C90)))</formula>
    </cfRule>
  </conditionalFormatting>
  <conditionalFormatting sqref="C90">
    <cfRule type="containsText" dxfId="40" priority="17" operator="containsText" text="Millar">
      <formula>NOT(ISERROR(SEARCH("Millar",C90)))</formula>
    </cfRule>
  </conditionalFormatting>
  <conditionalFormatting sqref="C60">
    <cfRule type="containsText" dxfId="39" priority="66" operator="containsText" text="Millar">
      <formula>NOT(ISERROR(SEARCH("Millar",C60)))</formula>
    </cfRule>
  </conditionalFormatting>
  <conditionalFormatting sqref="C60">
    <cfRule type="containsText" dxfId="38" priority="65" operator="containsText" text="Millar">
      <formula>NOT(ISERROR(SEARCH("Millar",C60)))</formula>
    </cfRule>
  </conditionalFormatting>
  <conditionalFormatting sqref="C60">
    <cfRule type="containsText" dxfId="37" priority="64" operator="containsText" text="Millar">
      <formula>NOT(ISERROR(SEARCH("Millar",C60)))</formula>
    </cfRule>
  </conditionalFormatting>
  <conditionalFormatting sqref="C60">
    <cfRule type="containsText" dxfId="36" priority="63" operator="containsText" text="Millar">
      <formula>NOT(ISERROR(SEARCH("Millar",C60)))</formula>
    </cfRule>
  </conditionalFormatting>
  <conditionalFormatting sqref="C60">
    <cfRule type="containsText" dxfId="35" priority="62" operator="containsText" text="Millar">
      <formula>NOT(ISERROR(SEARCH("Millar",C60)))</formula>
    </cfRule>
  </conditionalFormatting>
  <conditionalFormatting sqref="C73">
    <cfRule type="containsText" dxfId="34" priority="48" operator="containsText" text="Millar">
      <formula>NOT(ISERROR(SEARCH("Millar",C73)))</formula>
    </cfRule>
  </conditionalFormatting>
  <conditionalFormatting sqref="C85">
    <cfRule type="containsText" dxfId="33" priority="46" operator="containsText" text="Millar">
      <formula>NOT(ISERROR(SEARCH("Millar",C85)))</formula>
    </cfRule>
  </conditionalFormatting>
  <conditionalFormatting sqref="C73">
    <cfRule type="containsText" dxfId="32" priority="47" operator="containsText" text="Millar">
      <formula>NOT(ISERROR(SEARCH("Millar",C73)))</formula>
    </cfRule>
  </conditionalFormatting>
  <conditionalFormatting sqref="C85">
    <cfRule type="containsText" dxfId="31" priority="45" operator="containsText" text="Millar">
      <formula>NOT(ISERROR(SEARCH("Millar",C85)))</formula>
    </cfRule>
  </conditionalFormatting>
  <conditionalFormatting sqref="C85">
    <cfRule type="containsText" dxfId="30" priority="44" operator="containsText" text="Millar">
      <formula>NOT(ISERROR(SEARCH("Millar",C85)))</formula>
    </cfRule>
  </conditionalFormatting>
  <conditionalFormatting sqref="C87">
    <cfRule type="containsText" dxfId="29" priority="34" operator="containsText" text="Millar">
      <formula>NOT(ISERROR(SEARCH("Millar",C87)))</formula>
    </cfRule>
  </conditionalFormatting>
  <conditionalFormatting sqref="C87">
    <cfRule type="containsText" dxfId="28" priority="36" operator="containsText" text="Millar">
      <formula>NOT(ISERROR(SEARCH("Millar",C87)))</formula>
    </cfRule>
  </conditionalFormatting>
  <conditionalFormatting sqref="C87">
    <cfRule type="containsText" dxfId="27" priority="35" operator="containsText" text="Millar">
      <formula>NOT(ISERROR(SEARCH("Millar",C87)))</formula>
    </cfRule>
  </conditionalFormatting>
  <conditionalFormatting sqref="C72">
    <cfRule type="containsText" dxfId="26" priority="28" operator="containsText" text="Millar">
      <formula>NOT(ISERROR(SEARCH("Millar",C72)))</formula>
    </cfRule>
  </conditionalFormatting>
  <conditionalFormatting sqref="C72">
    <cfRule type="containsText" dxfId="25" priority="27" operator="containsText" text="Millar">
      <formula>NOT(ISERROR(SEARCH("Millar",C72)))</formula>
    </cfRule>
  </conditionalFormatting>
  <conditionalFormatting sqref="C88">
    <cfRule type="containsText" dxfId="24" priority="26" operator="containsText" text="Millar">
      <formula>NOT(ISERROR(SEARCH("Millar",C88)))</formula>
    </cfRule>
  </conditionalFormatting>
  <conditionalFormatting sqref="C85">
    <cfRule type="containsText" dxfId="23" priority="43" operator="containsText" text="Millar">
      <formula>NOT(ISERROR(SEARCH("Millar",C85)))</formula>
    </cfRule>
  </conditionalFormatting>
  <conditionalFormatting sqref="C85">
    <cfRule type="containsText" dxfId="22" priority="42" operator="containsText" text="Millar">
      <formula>NOT(ISERROR(SEARCH("Millar",C85)))</formula>
    </cfRule>
  </conditionalFormatting>
  <conditionalFormatting sqref="C85">
    <cfRule type="containsText" dxfId="21" priority="37" operator="containsText" text="Millar">
      <formula>NOT(ISERROR(SEARCH("Millar",C85)))</formula>
    </cfRule>
  </conditionalFormatting>
  <conditionalFormatting sqref="C85">
    <cfRule type="containsText" dxfId="20" priority="41" operator="containsText" text="Millar">
      <formula>NOT(ISERROR(SEARCH("Millar",C85)))</formula>
    </cfRule>
  </conditionalFormatting>
  <conditionalFormatting sqref="C85">
    <cfRule type="containsText" dxfId="19" priority="40" operator="containsText" text="Millar">
      <formula>NOT(ISERROR(SEARCH("Millar",C85)))</formula>
    </cfRule>
  </conditionalFormatting>
  <conditionalFormatting sqref="C85">
    <cfRule type="containsText" dxfId="18" priority="39" operator="containsText" text="Millar">
      <formula>NOT(ISERROR(SEARCH("Millar",C85)))</formula>
    </cfRule>
  </conditionalFormatting>
  <conditionalFormatting sqref="C85">
    <cfRule type="containsText" dxfId="17" priority="38" operator="containsText" text="Millar">
      <formula>NOT(ISERROR(SEARCH("Millar",C85)))</formula>
    </cfRule>
  </conditionalFormatting>
  <conditionalFormatting sqref="C87">
    <cfRule type="containsText" dxfId="16" priority="33" operator="containsText" text="Millar">
      <formula>NOT(ISERROR(SEARCH("Millar",C87)))</formula>
    </cfRule>
  </conditionalFormatting>
  <conditionalFormatting sqref="C87">
    <cfRule type="containsText" dxfId="15" priority="32" operator="containsText" text="Millar">
      <formula>NOT(ISERROR(SEARCH("Millar",C87)))</formula>
    </cfRule>
  </conditionalFormatting>
  <conditionalFormatting sqref="C72">
    <cfRule type="containsText" dxfId="14" priority="30" operator="containsText" text="Millar">
      <formula>NOT(ISERROR(SEARCH("Millar",C72)))</formula>
    </cfRule>
  </conditionalFormatting>
  <conditionalFormatting sqref="C72">
    <cfRule type="containsText" dxfId="13" priority="31" operator="containsText" text="Millar">
      <formula>NOT(ISERROR(SEARCH("Millar",C72)))</formula>
    </cfRule>
  </conditionalFormatting>
  <conditionalFormatting sqref="C72">
    <cfRule type="containsText" dxfId="12" priority="29" operator="containsText" text="Millar">
      <formula>NOT(ISERROR(SEARCH("Millar",C72)))</formula>
    </cfRule>
  </conditionalFormatting>
  <conditionalFormatting sqref="C90">
    <cfRule type="containsText" dxfId="11" priority="21" operator="containsText" text="Millar">
      <formula>NOT(ISERROR(SEARCH("Millar",C90)))</formula>
    </cfRule>
  </conditionalFormatting>
  <conditionalFormatting sqref="C56">
    <cfRule type="containsText" dxfId="10" priority="16" operator="containsText" text="Millar">
      <formula>NOT(ISERROR(SEARCH("Millar",C56)))</formula>
    </cfRule>
  </conditionalFormatting>
  <conditionalFormatting sqref="C56">
    <cfRule type="containsText" dxfId="9" priority="15" operator="containsText" text="Millar">
      <formula>NOT(ISERROR(SEARCH("Millar",C56)))</formula>
    </cfRule>
  </conditionalFormatting>
  <conditionalFormatting sqref="C79">
    <cfRule type="containsText" dxfId="8" priority="14" operator="containsText" text="Millar">
      <formula>NOT(ISERROR(SEARCH("Millar",C79)))</formula>
    </cfRule>
  </conditionalFormatting>
  <conditionalFormatting sqref="C79">
    <cfRule type="containsText" dxfId="7" priority="13" operator="containsText" text="Millar">
      <formula>NOT(ISERROR(SEARCH("Millar",C79)))</formula>
    </cfRule>
  </conditionalFormatting>
  <conditionalFormatting sqref="C91">
    <cfRule type="containsText" dxfId="6" priority="12" operator="containsText" text="Millar">
      <formula>NOT(ISERROR(SEARCH("Millar",C91)))</formula>
    </cfRule>
  </conditionalFormatting>
  <conditionalFormatting sqref="C89">
    <cfRule type="containsText" dxfId="5" priority="6" operator="containsText" text="Millar">
      <formula>NOT(ISERROR(SEARCH("Millar",C89)))</formula>
    </cfRule>
  </conditionalFormatting>
  <conditionalFormatting sqref="C89">
    <cfRule type="containsText" dxfId="4" priority="5" operator="containsText" text="Millar">
      <formula>NOT(ISERROR(SEARCH("Millar",C89)))</formula>
    </cfRule>
  </conditionalFormatting>
  <conditionalFormatting sqref="C64">
    <cfRule type="containsText" dxfId="3" priority="4" operator="containsText" text="Millar">
      <formula>NOT(ISERROR(SEARCH("Millar",C64)))</formula>
    </cfRule>
  </conditionalFormatting>
  <conditionalFormatting sqref="C64">
    <cfRule type="containsText" dxfId="2" priority="3" operator="containsText" text="Millar">
      <formula>NOT(ISERROR(SEARCH("Millar",C64)))</formula>
    </cfRule>
  </conditionalFormatting>
  <conditionalFormatting sqref="C70">
    <cfRule type="containsText" dxfId="1" priority="2" operator="containsText" text="Millar">
      <formula>NOT(ISERROR(SEARCH("Millar",C70)))</formula>
    </cfRule>
  </conditionalFormatting>
  <conditionalFormatting sqref="C70">
    <cfRule type="containsText" dxfId="0" priority="1" operator="containsText" text="Millar">
      <formula>NOT(ISERROR(SEARCH("Millar",C70)))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H7" sqref="H7"/>
    </sheetView>
  </sheetViews>
  <sheetFormatPr defaultRowHeight="12.75"/>
  <sheetData>
    <row r="1" spans="1:1">
      <c r="A1" s="29" t="s">
        <v>171</v>
      </c>
    </row>
    <row r="2" spans="1:1">
      <c r="A2" s="29" t="s">
        <v>193</v>
      </c>
    </row>
    <row r="3" spans="1:1">
      <c r="A3" s="29" t="s">
        <v>199</v>
      </c>
    </row>
    <row r="4" spans="1:1">
      <c r="A4" s="462" t="s">
        <v>195</v>
      </c>
    </row>
    <row r="5" spans="1:1">
      <c r="A5" s="29"/>
    </row>
    <row r="6" spans="1:1">
      <c r="A6" s="29"/>
    </row>
    <row r="35" spans="11:11">
      <c r="K35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Roles</vt:lpstr>
      <vt:lpstr>Registrar Assignments</vt:lpstr>
      <vt:lpstr>ASU Roster</vt:lpstr>
      <vt:lpstr>Concerns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KIRK UNDERWOOD</dc:creator>
  <cp:lastModifiedBy>ANNE VANDEWATER</cp:lastModifiedBy>
  <cp:lastPrinted>2023-06-19T03:34:56Z</cp:lastPrinted>
  <dcterms:created xsi:type="dcterms:W3CDTF">2023-05-29T01:49:55Z</dcterms:created>
  <dcterms:modified xsi:type="dcterms:W3CDTF">2024-02-11T21:49:15Z</dcterms:modified>
</cp:coreProperties>
</file>